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ai\Desktop\"/>
    </mc:Choice>
  </mc:AlternateContent>
  <bookViews>
    <workbookView xWindow="0" yWindow="0" windowWidth="17750" windowHeight="8990"/>
  </bookViews>
  <sheets>
    <sheet name="入力データと計算結果" sheetId="1" r:id="rId1"/>
    <sheet name="バックデータ一覧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 s="1"/>
  <c r="M9" i="1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4" i="4"/>
  <c r="J9" i="1"/>
  <c r="H8" i="4"/>
  <c r="H7" i="4"/>
  <c r="H6" i="4"/>
  <c r="H5" i="4"/>
  <c r="H4" i="4"/>
</calcChain>
</file>

<file path=xl/sharedStrings.xml><?xml version="1.0" encoding="utf-8"?>
<sst xmlns="http://schemas.openxmlformats.org/spreadsheetml/2006/main" count="477" uniqueCount="186">
  <si>
    <t>項目名1</t>
    <rPh sb="0" eb="2">
      <t>コウモク</t>
    </rPh>
    <rPh sb="2" eb="3">
      <t>メイ</t>
    </rPh>
    <phoneticPr fontId="1"/>
  </si>
  <si>
    <t>項目名2</t>
    <rPh sb="0" eb="2">
      <t>コウモク</t>
    </rPh>
    <rPh sb="2" eb="3">
      <t>メイ</t>
    </rPh>
    <phoneticPr fontId="1"/>
  </si>
  <si>
    <t>記号</t>
    <rPh sb="0" eb="2">
      <t>キゴウ</t>
    </rPh>
    <phoneticPr fontId="1"/>
  </si>
  <si>
    <t>単位</t>
    <rPh sb="0" eb="2">
      <t>タンイ</t>
    </rPh>
    <phoneticPr fontId="1"/>
  </si>
  <si>
    <t>■入力項目</t>
    <rPh sb="1" eb="3">
      <t>ニュウリョク</t>
    </rPh>
    <rPh sb="3" eb="5">
      <t>コウモク</t>
    </rPh>
    <phoneticPr fontId="1"/>
  </si>
  <si>
    <t>■計算結果</t>
    <rPh sb="1" eb="3">
      <t>ケイサン</t>
    </rPh>
    <rPh sb="3" eb="5">
      <t>ケッカ</t>
    </rPh>
    <phoneticPr fontId="1"/>
  </si>
  <si>
    <t>見出し</t>
    <rPh sb="0" eb="2">
      <t>ミダ</t>
    </rPh>
    <phoneticPr fontId="1"/>
  </si>
  <si>
    <t>式番号</t>
    <rPh sb="0" eb="1">
      <t>シキ</t>
    </rPh>
    <rPh sb="1" eb="3">
      <t>バンゴウ</t>
    </rPh>
    <phoneticPr fontId="1"/>
  </si>
  <si>
    <t>MJ/年</t>
    <rPh sb="3" eb="4">
      <t>ネン</t>
    </rPh>
    <phoneticPr fontId="1"/>
  </si>
  <si>
    <t>台</t>
    <rPh sb="0" eb="1">
      <t>ダイ</t>
    </rPh>
    <phoneticPr fontId="1"/>
  </si>
  <si>
    <t>時間</t>
    <rPh sb="0" eb="2">
      <t>ジカン</t>
    </rPh>
    <phoneticPr fontId="1"/>
  </si>
  <si>
    <t>年間運転時間</t>
    <rPh sb="0" eb="2">
      <t>ネンカン</t>
    </rPh>
    <rPh sb="2" eb="4">
      <t>ウンテン</t>
    </rPh>
    <rPh sb="4" eb="6">
      <t>ジカン</t>
    </rPh>
    <phoneticPr fontId="1"/>
  </si>
  <si>
    <t>建物用途</t>
    <rPh sb="0" eb="2">
      <t>タテモノ</t>
    </rPh>
    <rPh sb="2" eb="4">
      <t>ヨウト</t>
    </rPh>
    <phoneticPr fontId="1"/>
  </si>
  <si>
    <t>室用途</t>
    <rPh sb="0" eb="1">
      <t>シツ</t>
    </rPh>
    <rPh sb="1" eb="3">
      <t>ヨウト</t>
    </rPh>
    <phoneticPr fontId="1"/>
  </si>
  <si>
    <t>年間運転時間</t>
    <rPh sb="0" eb="6">
      <t>ネンカンウンテンジカン</t>
    </rPh>
    <phoneticPr fontId="1"/>
  </si>
  <si>
    <t>事務所等</t>
  </si>
  <si>
    <t>事務室</t>
  </si>
  <si>
    <t>電子計算機器事務室</t>
  </si>
  <si>
    <t>会議室</t>
  </si>
  <si>
    <t>喫茶室</t>
  </si>
  <si>
    <t>社員食堂</t>
  </si>
  <si>
    <t>中央監視室</t>
  </si>
  <si>
    <t>更衣室又は倉庫</t>
  </si>
  <si>
    <t>廊下</t>
  </si>
  <si>
    <t>ロビー</t>
  </si>
  <si>
    <t>便所</t>
  </si>
  <si>
    <t>喫煙室</t>
  </si>
  <si>
    <t>厨房</t>
  </si>
  <si>
    <t>屋内駐車場</t>
  </si>
  <si>
    <t>機械室</t>
  </si>
  <si>
    <t>電気室</t>
  </si>
  <si>
    <t>湯沸室等</t>
  </si>
  <si>
    <t>食品庫等</t>
  </si>
  <si>
    <t>印刷室等</t>
  </si>
  <si>
    <t>廃棄物保管場所等</t>
  </si>
  <si>
    <t>ホテル等</t>
  </si>
  <si>
    <t>客室</t>
  </si>
  <si>
    <t>客室内の浴室等</t>
  </si>
  <si>
    <t>終日利用されるフロント</t>
  </si>
  <si>
    <t>終日利用される事務室</t>
  </si>
  <si>
    <t>終日利用される廊下</t>
  </si>
  <si>
    <t>終日利用されるロビー</t>
  </si>
  <si>
    <t>終日利用される共用部の便所</t>
  </si>
  <si>
    <t>終日利用される喫煙室</t>
  </si>
  <si>
    <t>宴会場</t>
  </si>
  <si>
    <t>結婚式場</t>
  </si>
  <si>
    <t>レストラン</t>
  </si>
  <si>
    <t>ラウンジ</t>
  </si>
  <si>
    <t>バー</t>
  </si>
  <si>
    <t>店舗</t>
  </si>
  <si>
    <t>日中のみ利用されるフロント</t>
  </si>
  <si>
    <t>日中のみ利用される事務室</t>
  </si>
  <si>
    <t>日中のみ利用される廊下</t>
  </si>
  <si>
    <t>日中のみ利用されるロビー</t>
  </si>
  <si>
    <t>日中のみ利用される共用部の便所</t>
  </si>
  <si>
    <t>日中のみ利用される喫煙室</t>
  </si>
  <si>
    <t>病院等</t>
  </si>
  <si>
    <t>病室</t>
  </si>
  <si>
    <t>浴室等</t>
  </si>
  <si>
    <t>看護職員室</t>
  </si>
  <si>
    <t>診察室</t>
  </si>
  <si>
    <t>待合室</t>
  </si>
  <si>
    <t>手術室</t>
  </si>
  <si>
    <t>検査室</t>
  </si>
  <si>
    <t>集中治療室</t>
  </si>
  <si>
    <t>解剖室等</t>
  </si>
  <si>
    <t>物品販売業を営む店舗等</t>
  </si>
  <si>
    <t>大型店の売場</t>
  </si>
  <si>
    <t>専門店の売場</t>
  </si>
  <si>
    <t>スーパーマーケットの売場</t>
  </si>
  <si>
    <t>荷さばき場</t>
  </si>
  <si>
    <t>学校等</t>
  </si>
  <si>
    <t>小中学校の教室</t>
  </si>
  <si>
    <t>高等学校の教室</t>
  </si>
  <si>
    <t>職員室</t>
  </si>
  <si>
    <t>小中学校又は高等学校の食堂</t>
  </si>
  <si>
    <t>大学の教室</t>
  </si>
  <si>
    <t>大学の食堂</t>
  </si>
  <si>
    <t>研究室</t>
  </si>
  <si>
    <t>電子計算機器演習室</t>
  </si>
  <si>
    <t>実験室</t>
  </si>
  <si>
    <t>実習室</t>
  </si>
  <si>
    <t>講堂又は体育館</t>
  </si>
  <si>
    <t>宿直室</t>
  </si>
  <si>
    <t>飲食店等</t>
  </si>
  <si>
    <t>レストランの客室</t>
  </si>
  <si>
    <t>軽食店の客室</t>
  </si>
  <si>
    <t>喫茶店の客室</t>
  </si>
  <si>
    <t>フロント</t>
  </si>
  <si>
    <t>集会所等</t>
  </si>
  <si>
    <t>アスレチック場の運動室</t>
  </si>
  <si>
    <t>アスレチック場のロビー</t>
  </si>
  <si>
    <t>アスレチック場の便所</t>
  </si>
  <si>
    <t>アスレチック場の喫煙室</t>
  </si>
  <si>
    <t>公式競技用スケート場</t>
  </si>
  <si>
    <t>公式競技用体育館</t>
  </si>
  <si>
    <t>一般競技用スケート場</t>
  </si>
  <si>
    <t>一般競技用体育館</t>
  </si>
  <si>
    <t>レクリエーション用スケート場</t>
  </si>
  <si>
    <t>レクリエーション用体育館</t>
  </si>
  <si>
    <t>競技場の客席</t>
  </si>
  <si>
    <t>競技場のロビー</t>
  </si>
  <si>
    <t>競技場の便所</t>
  </si>
  <si>
    <t>競技場の喫煙室</t>
  </si>
  <si>
    <t>浴場施設の浴室</t>
  </si>
  <si>
    <t>浴場施設の脱衣所</t>
  </si>
  <si>
    <t>浴場施設の休憩室</t>
  </si>
  <si>
    <t>浴場施設のロビー</t>
  </si>
  <si>
    <t>浴場施設の便所</t>
  </si>
  <si>
    <t>浴場施設の喫煙室</t>
  </si>
  <si>
    <t>映画館の客席</t>
  </si>
  <si>
    <t>映画館のロビー</t>
  </si>
  <si>
    <t>映画館の便所</t>
  </si>
  <si>
    <t>映画館の喫煙室</t>
  </si>
  <si>
    <t>図書館の図書室</t>
  </si>
  <si>
    <t>図書館のロビー</t>
  </si>
  <si>
    <t>図書館の便所</t>
  </si>
  <si>
    <t>図書館の喫煙室</t>
  </si>
  <si>
    <t>博物館の展示室</t>
  </si>
  <si>
    <t>博物館のロビー</t>
  </si>
  <si>
    <t>博物館の便所</t>
  </si>
  <si>
    <t>博物館の喫煙室</t>
  </si>
  <si>
    <t>劇場の楽屋</t>
  </si>
  <si>
    <t>劇場の舞台</t>
  </si>
  <si>
    <t>劇場の客席</t>
  </si>
  <si>
    <t>劇場のロビー</t>
  </si>
  <si>
    <t>劇場の便所</t>
  </si>
  <si>
    <t>劇場の喫煙室</t>
  </si>
  <si>
    <t>カラオケボックス</t>
  </si>
  <si>
    <t>ボーリング場</t>
  </si>
  <si>
    <t>ぱちんこ屋</t>
  </si>
  <si>
    <t>競馬場又は競輪場の客席</t>
  </si>
  <si>
    <t>競馬場又は競輪場の券売場</t>
  </si>
  <si>
    <t>競馬場又は競輪場の店舗</t>
  </si>
  <si>
    <t>競馬場又は競輪場のロビー</t>
  </si>
  <si>
    <t>競馬場又は競輪場の便所</t>
  </si>
  <si>
    <t>競馬場又は競輪場の喫煙室</t>
  </si>
  <si>
    <t>社寺の本殿</t>
  </si>
  <si>
    <t>社寺のロビー</t>
  </si>
  <si>
    <t>社寺の便所</t>
  </si>
  <si>
    <t>社寺の喫煙室</t>
  </si>
  <si>
    <t>工場等</t>
  </si>
  <si>
    <t>倉庫</t>
  </si>
  <si>
    <t>屋外駐車場又は駐輪場</t>
  </si>
  <si>
    <t>共同住宅</t>
  </si>
  <si>
    <t>屋内廊下</t>
  </si>
  <si>
    <t>管理人室</t>
  </si>
  <si>
    <t>集会室</t>
  </si>
  <si>
    <t>屋外廊下</t>
  </si>
  <si>
    <t>共通</t>
  </si>
  <si>
    <t>非空調室</t>
  </si>
  <si>
    <t>年間運転時間（年間照明点灯時間）</t>
    <rPh sb="0" eb="6">
      <t>ネンカンウンテンジカン</t>
    </rPh>
    <rPh sb="7" eb="9">
      <t>ネンカン</t>
    </rPh>
    <rPh sb="9" eb="11">
      <t>ショウメイ</t>
    </rPh>
    <rPh sb="11" eb="13">
      <t>テントウ</t>
    </rPh>
    <rPh sb="13" eb="15">
      <t>ジカン</t>
    </rPh>
    <phoneticPr fontId="1"/>
  </si>
  <si>
    <t>③台数</t>
    <rPh sb="1" eb="3">
      <t>ダイスウ</t>
    </rPh>
    <phoneticPr fontId="1"/>
  </si>
  <si>
    <t>N_EV,i</t>
    <phoneticPr fontId="1"/>
  </si>
  <si>
    <t>④積載量</t>
    <rPh sb="1" eb="4">
      <t>セキサイリョウ</t>
    </rPh>
    <phoneticPr fontId="1"/>
  </si>
  <si>
    <t>kg</t>
    <phoneticPr fontId="1"/>
  </si>
  <si>
    <t>L_EV,i</t>
    <phoneticPr fontId="1"/>
  </si>
  <si>
    <t>①主な対象室</t>
    <rPh sb="1" eb="2">
      <t>オモ</t>
    </rPh>
    <rPh sb="3" eb="5">
      <t>タイショウ</t>
    </rPh>
    <rPh sb="5" eb="6">
      <t>シツ</t>
    </rPh>
    <phoneticPr fontId="1"/>
  </si>
  <si>
    <t>建物用途</t>
    <rPh sb="0" eb="4">
      <t>タテモノヨウト</t>
    </rPh>
    <phoneticPr fontId="1"/>
  </si>
  <si>
    <t>室用途</t>
    <rPh sb="0" eb="3">
      <t>シツヨウト</t>
    </rPh>
    <phoneticPr fontId="1"/>
  </si>
  <si>
    <t>⑤速度</t>
    <rPh sb="1" eb="3">
      <t>ソクド</t>
    </rPh>
    <phoneticPr fontId="1"/>
  </si>
  <si>
    <t>V_EV,i</t>
    <phoneticPr fontId="1"/>
  </si>
  <si>
    <t>m/min</t>
    <phoneticPr fontId="1"/>
  </si>
  <si>
    <t>⑥輸送能力係数</t>
    <rPh sb="1" eb="3">
      <t>ユソウ</t>
    </rPh>
    <rPh sb="3" eb="5">
      <t>ノウリョク</t>
    </rPh>
    <rPh sb="5" eb="7">
      <t>ケイスウ</t>
    </rPh>
    <phoneticPr fontId="1"/>
  </si>
  <si>
    <t>-</t>
    <phoneticPr fontId="1"/>
  </si>
  <si>
    <t>⑦速度制御方式</t>
    <rPh sb="1" eb="3">
      <t>ソクド</t>
    </rPh>
    <rPh sb="3" eb="5">
      <t>セイギョ</t>
    </rPh>
    <rPh sb="5" eb="7">
      <t>ホウシキ</t>
    </rPh>
    <phoneticPr fontId="1"/>
  </si>
  <si>
    <t>-</t>
    <phoneticPr fontId="1"/>
  </si>
  <si>
    <t>VVVF(電力回生あり、ギアレス)</t>
  </si>
  <si>
    <t>C_EV,i</t>
    <phoneticPr fontId="1"/>
  </si>
  <si>
    <t>速度制御方式によって定められる係数</t>
    <rPh sb="0" eb="2">
      <t>ソクド</t>
    </rPh>
    <rPh sb="2" eb="4">
      <t>セイギョ</t>
    </rPh>
    <rPh sb="4" eb="6">
      <t>ホウシキ</t>
    </rPh>
    <rPh sb="10" eb="11">
      <t>サダ</t>
    </rPh>
    <rPh sb="15" eb="17">
      <t>ケイスウ</t>
    </rPh>
    <phoneticPr fontId="1"/>
  </si>
  <si>
    <t>-</t>
    <phoneticPr fontId="1"/>
  </si>
  <si>
    <t>値</t>
    <rPh sb="0" eb="1">
      <t>アタイ</t>
    </rPh>
    <phoneticPr fontId="1"/>
  </si>
  <si>
    <t>速度制御方式</t>
    <rPh sb="0" eb="4">
      <t>ソクドセイギョ</t>
    </rPh>
    <rPh sb="4" eb="6">
      <t>ホウシキ</t>
    </rPh>
    <phoneticPr fontId="1"/>
  </si>
  <si>
    <t>係数</t>
    <rPh sb="0" eb="2">
      <t>ケイスウ</t>
    </rPh>
    <phoneticPr fontId="1"/>
  </si>
  <si>
    <t>VVVF(電力回生あり、ギアレス)</t>
    <phoneticPr fontId="1"/>
  </si>
  <si>
    <t>VVVF(電力回生あり)</t>
    <phoneticPr fontId="1"/>
  </si>
  <si>
    <t>VVVF(電力回生なし、ギアレス)</t>
    <phoneticPr fontId="1"/>
  </si>
  <si>
    <t>VVVF(電力回生なし)</t>
    <phoneticPr fontId="1"/>
  </si>
  <si>
    <t>交流帰還制御</t>
    <phoneticPr fontId="1"/>
  </si>
  <si>
    <t>T_EV,i</t>
    <phoneticPr fontId="1"/>
  </si>
  <si>
    <t>建物用途と室用途（検索用）</t>
    <rPh sb="0" eb="2">
      <t>タテモノ</t>
    </rPh>
    <rPh sb="2" eb="4">
      <t>ヨウト</t>
    </rPh>
    <rPh sb="5" eb="6">
      <t>シツ</t>
    </rPh>
    <rPh sb="6" eb="8">
      <t>ヨウト</t>
    </rPh>
    <rPh sb="9" eb="12">
      <t>ケンサクヨウ</t>
    </rPh>
    <phoneticPr fontId="1"/>
  </si>
  <si>
    <t>E_EV,i</t>
    <phoneticPr fontId="1"/>
  </si>
  <si>
    <t>年間電力消費量</t>
    <rPh sb="0" eb="2">
      <t>ネンカン</t>
    </rPh>
    <rPh sb="2" eb="4">
      <t>デンリョク</t>
    </rPh>
    <rPh sb="4" eb="7">
      <t>ショウヒリョウ</t>
    </rPh>
    <phoneticPr fontId="1"/>
  </si>
  <si>
    <t>kWh/年</t>
    <rPh sb="4" eb="5">
      <t>ネン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</si>
  <si>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</si>
  <si>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E_EV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</si>
</sst>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m&quot;月&quot;d&quot;日&quot;;@"/>
    <numFmt numFmtId="179" formatCode="0.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77" fontId="2" fillId="0" borderId="1" xfId="0" applyNumberFormat="1" applyFont="1" applyBorder="1">
      <alignment vertical="center"/>
    </xf>
    <xf numFmtId="179" fontId="2" fillId="4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10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0" fillId="0" borderId="0" xfId="0" applyFill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" xfId="0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4" fillId="2" borderId="4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0" fontId="4" fillId="2" borderId="10" xfId="0" applyNumberFormat="1" applyFont="1" applyFill="1" applyBorder="1">
      <alignment vertical="center"/>
    </xf>
    <xf numFmtId="0" fontId="4" fillId="2" borderId="4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176" fontId="8" fillId="3" borderId="4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2" borderId="12" xfId="0" applyFont="1" applyFill="1" applyBorder="1">
      <alignment vertical="center"/>
    </xf>
    <xf numFmtId="0" fontId="3" fillId="0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9"/>
  <sheetViews>
    <sheetView tabSelected="1" zoomScaleNormal="100" workbookViewId="0">
      <pane xSplit="7" topLeftCell="H1" activePane="topRight" state="frozen"/>
      <selection pane="topRight" activeCell="G7" sqref="G7"/>
    </sheetView>
  </sheetViews>
  <sheetFormatPr defaultRowHeight="13" x14ac:dyDescent="0.2"/>
  <cols>
    <col min="1" max="1" width="4.1796875" customWidth="1"/>
    <col min="2" max="2" width="14" customWidth="1"/>
    <col min="3" max="3" width="9.453125" bestFit="1" customWidth="1"/>
    <col min="4" max="4" width="8" bestFit="1" customWidth="1"/>
    <col min="6" max="6" width="28.453125" bestFit="1" customWidth="1"/>
    <col min="7" max="7" width="7.08984375" customWidth="1"/>
    <col min="9" max="9" width="11.08984375" bestFit="1" customWidth="1"/>
    <col min="10" max="10" width="19.54296875" customWidth="1"/>
    <col min="11" max="13" width="19" customWidth="1"/>
  </cols>
  <sheetData>
    <row r="1" spans="1:13" x14ac:dyDescent="0.2">
      <c r="A1" s="41"/>
      <c r="B1" s="41"/>
      <c r="C1" s="41"/>
      <c r="G1" s="12"/>
    </row>
    <row r="2" spans="1:13" x14ac:dyDescent="0.2">
      <c r="A2" s="41"/>
      <c r="B2" s="41"/>
      <c r="C2" s="41"/>
      <c r="G2" s="12"/>
      <c r="H2" s="12"/>
      <c r="I2" s="12"/>
      <c r="J2" s="12"/>
      <c r="K2" s="12"/>
      <c r="L2" s="12"/>
      <c r="M2" s="12"/>
    </row>
    <row r="3" spans="1:13" ht="16" x14ac:dyDescent="0.2">
      <c r="A3" s="41"/>
      <c r="B3" s="50" t="s">
        <v>4</v>
      </c>
      <c r="C3" s="42"/>
      <c r="G3" s="12"/>
      <c r="H3" s="12"/>
      <c r="I3" s="26" t="s">
        <v>5</v>
      </c>
      <c r="J3" s="26"/>
      <c r="K3" s="12"/>
      <c r="L3" s="12"/>
      <c r="M3" s="12"/>
    </row>
    <row r="4" spans="1:13" ht="16.75" customHeight="1" thickBot="1" x14ac:dyDescent="0.25">
      <c r="B4" s="13" t="s">
        <v>0</v>
      </c>
      <c r="C4" s="13" t="s">
        <v>1</v>
      </c>
      <c r="D4" s="13" t="s">
        <v>2</v>
      </c>
      <c r="E4" s="13" t="s">
        <v>3</v>
      </c>
      <c r="F4" s="27"/>
      <c r="G4" s="14"/>
      <c r="I4" s="32" t="s">
        <v>6</v>
      </c>
      <c r="J4" s="30" t="s">
        <v>169</v>
      </c>
      <c r="K4" s="30" t="s">
        <v>14</v>
      </c>
      <c r="L4" s="30" t="s">
        <v>182</v>
      </c>
      <c r="M4" s="30" t="s">
        <v>184</v>
      </c>
    </row>
    <row r="5" spans="1:13" ht="15.5" customHeight="1" thickBot="1" x14ac:dyDescent="0.25">
      <c r="B5" s="43" t="s">
        <v>157</v>
      </c>
      <c r="C5" s="38" t="s">
        <v>158</v>
      </c>
      <c r="D5" s="38"/>
      <c r="E5" s="39"/>
      <c r="F5" s="40" t="s">
        <v>15</v>
      </c>
      <c r="G5" s="16"/>
      <c r="I5" s="33"/>
      <c r="J5" s="31"/>
      <c r="K5" s="31"/>
      <c r="L5" s="31"/>
      <c r="M5" s="31"/>
    </row>
    <row r="6" spans="1:13" ht="16.5" thickBot="1" x14ac:dyDescent="0.25">
      <c r="B6" s="44"/>
      <c r="C6" s="21" t="s">
        <v>159</v>
      </c>
      <c r="D6" s="17"/>
      <c r="E6" s="18"/>
      <c r="F6" s="28" t="s">
        <v>16</v>
      </c>
      <c r="G6" s="16"/>
      <c r="I6" s="2" t="s">
        <v>7</v>
      </c>
      <c r="J6" s="25"/>
      <c r="K6" s="6"/>
      <c r="L6" s="6">
        <v>2</v>
      </c>
      <c r="M6" s="29">
        <v>1</v>
      </c>
    </row>
    <row r="7" spans="1:13" ht="58.25" customHeight="1" thickBot="1" x14ac:dyDescent="0.25">
      <c r="B7" s="45" t="s">
        <v>152</v>
      </c>
      <c r="C7" s="46"/>
      <c r="D7" s="13" t="s">
        <v>153</v>
      </c>
      <c r="E7" s="15" t="s">
        <v>9</v>
      </c>
      <c r="F7" s="19">
        <v>1</v>
      </c>
      <c r="G7" s="16"/>
      <c r="I7" s="2" t="s">
        <v>2</v>
      </c>
      <c r="J7" s="25" t="s">
        <v>168</v>
      </c>
      <c r="K7" s="1" t="s">
        <v>179</v>
      </c>
      <c r="L7" s="1" t="s">
        <v>181</v>
      </c>
      <c r="M7" s="1" t="s">
        <v>185</v>
      </c>
    </row>
    <row r="8" spans="1:13" ht="16.5" thickBot="1" x14ac:dyDescent="0.6">
      <c r="B8" s="47" t="s">
        <v>154</v>
      </c>
      <c r="C8" s="48"/>
      <c r="D8" s="21" t="s">
        <v>156</v>
      </c>
      <c r="E8" s="22" t="s">
        <v>155</v>
      </c>
      <c r="F8" s="19">
        <v>1</v>
      </c>
      <c r="I8" s="3" t="s">
        <v>3</v>
      </c>
      <c r="J8" s="24" t="s">
        <v>170</v>
      </c>
      <c r="K8" s="7" t="s">
        <v>10</v>
      </c>
      <c r="L8" s="7" t="s">
        <v>183</v>
      </c>
      <c r="M8" s="7" t="s">
        <v>8</v>
      </c>
    </row>
    <row r="9" spans="1:13" ht="16.5" thickBot="1" x14ac:dyDescent="0.25">
      <c r="B9" s="47" t="s">
        <v>160</v>
      </c>
      <c r="C9" s="48"/>
      <c r="D9" s="21" t="s">
        <v>161</v>
      </c>
      <c r="E9" s="22" t="s">
        <v>162</v>
      </c>
      <c r="F9" s="19">
        <v>3</v>
      </c>
      <c r="I9" s="4" t="s">
        <v>171</v>
      </c>
      <c r="J9" s="5">
        <f>VLOOKUP(F11,バックデータ一覧!G4:H8,2,FALSE)</f>
        <v>0.02</v>
      </c>
      <c r="K9" s="5">
        <f>VLOOKUP(F5&amp;"_"&amp;F6,バックデータ一覧!D4:E214,2,FALSE)</f>
        <v>3133</v>
      </c>
      <c r="L9" s="5">
        <f>F8*F9*J9*K9/860</f>
        <v>0.21858139534883719</v>
      </c>
      <c r="M9" s="5">
        <f>L9*F7*9760/1000</f>
        <v>2.1333544186046511</v>
      </c>
    </row>
    <row r="10" spans="1:13" ht="15.5" thickBot="1" x14ac:dyDescent="0.25">
      <c r="B10" s="47" t="s">
        <v>163</v>
      </c>
      <c r="C10" s="48"/>
      <c r="D10" s="21"/>
      <c r="E10" s="22" t="s">
        <v>164</v>
      </c>
      <c r="F10" s="19">
        <v>1</v>
      </c>
    </row>
    <row r="11" spans="1:13" ht="15.5" thickBot="1" x14ac:dyDescent="0.25">
      <c r="B11" s="47" t="s">
        <v>165</v>
      </c>
      <c r="C11" s="48"/>
      <c r="D11" s="21"/>
      <c r="E11" s="22" t="s">
        <v>166</v>
      </c>
      <c r="F11" s="19" t="s">
        <v>167</v>
      </c>
    </row>
    <row r="12" spans="1:13" ht="15" x14ac:dyDescent="0.2">
      <c r="B12" s="20"/>
    </row>
    <row r="13" spans="1:13" ht="34.75" customHeight="1" x14ac:dyDescent="0.2"/>
    <row r="14" spans="1:13" ht="16.75" customHeight="1" x14ac:dyDescent="0.2">
      <c r="B14" s="20"/>
      <c r="D14" s="41"/>
    </row>
    <row r="19" ht="16.25" customHeight="1" x14ac:dyDescent="0.2"/>
  </sheetData>
  <mergeCells count="11">
    <mergeCell ref="M4:M5"/>
    <mergeCell ref="B11:C11"/>
    <mergeCell ref="B7:C7"/>
    <mergeCell ref="B8:C8"/>
    <mergeCell ref="I4:I5"/>
    <mergeCell ref="K4:K5"/>
    <mergeCell ref="L4:L5"/>
    <mergeCell ref="J4:J5"/>
    <mergeCell ref="B9:C9"/>
    <mergeCell ref="B5:B6"/>
    <mergeCell ref="B10:C10"/>
  </mergeCells>
  <phoneticPr fontId="1"/>
  <dataValidations count="2">
    <dataValidation type="list" allowBlank="1" showInputMessage="1" showErrorMessage="1" sqref="F5">
      <formula1>"事務所等,ホテル等,病院等,物品販売業を営む店舗等,学校等,飲食店等,集会所等,工場等,共同住宅,共通"</formula1>
    </dataValidation>
    <dataValidation type="list" allowBlank="1" showInputMessage="1" showErrorMessage="1" sqref="F11">
      <formula1>"VVVF(電力回生あり、ギアレス),VVVF(電力回生あり),VVVF(電力回生なし、ギアレス),VVVF(電力回生なし),交流帰還制御"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バックデータ一覧!$C$4:$C$214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H214"/>
  <sheetViews>
    <sheetView workbookViewId="0">
      <selection activeCell="D16" sqref="D16"/>
    </sheetView>
  </sheetViews>
  <sheetFormatPr defaultColWidth="9" defaultRowHeight="17.5" x14ac:dyDescent="0.2"/>
  <cols>
    <col min="1" max="1" width="2.36328125" style="8" customWidth="1"/>
    <col min="2" max="2" width="24.54296875" style="8" bestFit="1" customWidth="1"/>
    <col min="3" max="3" width="33.1796875" style="8" bestFit="1" customWidth="1"/>
    <col min="4" max="4" width="33.1796875" style="8" customWidth="1"/>
    <col min="5" max="5" width="35.36328125" style="8" bestFit="1" customWidth="1"/>
    <col min="6" max="6" width="9" style="8"/>
    <col min="7" max="7" width="37.453125" style="8" bestFit="1" customWidth="1"/>
    <col min="8" max="16384" width="9" style="8"/>
  </cols>
  <sheetData>
    <row r="2" spans="2:8" ht="18" thickBot="1" x14ac:dyDescent="0.25">
      <c r="B2" s="9" t="s">
        <v>11</v>
      </c>
      <c r="G2" s="9" t="s">
        <v>169</v>
      </c>
    </row>
    <row r="3" spans="2:8" ht="18" thickBot="1" x14ac:dyDescent="0.25">
      <c r="B3" s="11" t="s">
        <v>12</v>
      </c>
      <c r="C3" s="11" t="s">
        <v>13</v>
      </c>
      <c r="D3" s="11" t="s">
        <v>180</v>
      </c>
      <c r="E3" s="11" t="s">
        <v>151</v>
      </c>
      <c r="G3" s="11" t="s">
        <v>172</v>
      </c>
      <c r="H3" s="11" t="s">
        <v>173</v>
      </c>
    </row>
    <row r="4" spans="2:8" ht="18.5" thickTop="1" thickBot="1" x14ac:dyDescent="0.25">
      <c r="B4" s="10" t="s">
        <v>15</v>
      </c>
      <c r="C4" s="10" t="s">
        <v>16</v>
      </c>
      <c r="D4" s="10" t="str">
        <f>B4&amp;"_"&amp;C4</f>
        <v>事務所等_事務室</v>
      </c>
      <c r="E4" s="36">
        <v>3133</v>
      </c>
      <c r="G4" s="49" t="s">
        <v>174</v>
      </c>
      <c r="H4" s="49">
        <f>1/50</f>
        <v>0.02</v>
      </c>
    </row>
    <row r="5" spans="2:8" ht="18" thickBot="1" x14ac:dyDescent="0.25">
      <c r="B5" s="23" t="s">
        <v>15</v>
      </c>
      <c r="C5" s="34" t="s">
        <v>17</v>
      </c>
      <c r="D5" s="10" t="str">
        <f t="shared" ref="D5:D68" si="0">B5&amp;"_"&amp;C5</f>
        <v>事務所等_電子計算機器事務室</v>
      </c>
      <c r="E5" s="37">
        <v>3133</v>
      </c>
      <c r="G5" s="23" t="s">
        <v>175</v>
      </c>
      <c r="H5" s="23">
        <f>1/45</f>
        <v>2.2222222222222223E-2</v>
      </c>
    </row>
    <row r="6" spans="2:8" ht="18" thickBot="1" x14ac:dyDescent="0.25">
      <c r="B6" s="35" t="s">
        <v>15</v>
      </c>
      <c r="C6" s="23" t="s">
        <v>18</v>
      </c>
      <c r="D6" s="10" t="str">
        <f t="shared" si="0"/>
        <v>事務所等_会議室</v>
      </c>
      <c r="E6" s="37">
        <v>2169</v>
      </c>
      <c r="G6" s="23" t="s">
        <v>176</v>
      </c>
      <c r="H6" s="23">
        <f>1/45</f>
        <v>2.2222222222222223E-2</v>
      </c>
    </row>
    <row r="7" spans="2:8" ht="18" thickBot="1" x14ac:dyDescent="0.25">
      <c r="B7" s="23" t="s">
        <v>15</v>
      </c>
      <c r="C7" s="23" t="s">
        <v>19</v>
      </c>
      <c r="D7" s="10" t="str">
        <f t="shared" si="0"/>
        <v>事務所等_喫茶室</v>
      </c>
      <c r="E7" s="37">
        <v>2169</v>
      </c>
      <c r="G7" s="23" t="s">
        <v>177</v>
      </c>
      <c r="H7" s="23">
        <f>1/40</f>
        <v>2.5000000000000001E-2</v>
      </c>
    </row>
    <row r="8" spans="2:8" ht="18" thickBot="1" x14ac:dyDescent="0.25">
      <c r="B8" s="23" t="s">
        <v>15</v>
      </c>
      <c r="C8" s="23" t="s">
        <v>20</v>
      </c>
      <c r="D8" s="10" t="str">
        <f t="shared" si="0"/>
        <v>事務所等_社員食堂</v>
      </c>
      <c r="E8" s="37">
        <v>723</v>
      </c>
      <c r="G8" s="23" t="s">
        <v>178</v>
      </c>
      <c r="H8" s="23">
        <f>1/20</f>
        <v>0.05</v>
      </c>
    </row>
    <row r="9" spans="2:8" ht="18" thickBot="1" x14ac:dyDescent="0.25">
      <c r="B9" s="23" t="s">
        <v>15</v>
      </c>
      <c r="C9" s="23" t="s">
        <v>21</v>
      </c>
      <c r="D9" s="10" t="str">
        <f t="shared" si="0"/>
        <v>事務所等_中央監視室</v>
      </c>
      <c r="E9" s="37">
        <v>8760</v>
      </c>
    </row>
    <row r="10" spans="2:8" ht="18" thickBot="1" x14ac:dyDescent="0.25">
      <c r="B10" s="23" t="s">
        <v>15</v>
      </c>
      <c r="C10" s="23" t="s">
        <v>22</v>
      </c>
      <c r="D10" s="10" t="str">
        <f t="shared" si="0"/>
        <v>事務所等_更衣室又は倉庫</v>
      </c>
      <c r="E10" s="37">
        <v>3133</v>
      </c>
    </row>
    <row r="11" spans="2:8" ht="18" thickBot="1" x14ac:dyDescent="0.25">
      <c r="B11" s="23" t="s">
        <v>15</v>
      </c>
      <c r="C11" s="23" t="s">
        <v>23</v>
      </c>
      <c r="D11" s="10" t="str">
        <f t="shared" si="0"/>
        <v>事務所等_廊下</v>
      </c>
      <c r="E11" s="37">
        <v>3133</v>
      </c>
    </row>
    <row r="12" spans="2:8" ht="18" thickBot="1" x14ac:dyDescent="0.25">
      <c r="B12" s="23" t="s">
        <v>15</v>
      </c>
      <c r="C12" s="23" t="s">
        <v>24</v>
      </c>
      <c r="D12" s="10" t="str">
        <f t="shared" si="0"/>
        <v>事務所等_ロビー</v>
      </c>
      <c r="E12" s="37">
        <v>3133</v>
      </c>
    </row>
    <row r="13" spans="2:8" ht="18" thickBot="1" x14ac:dyDescent="0.25">
      <c r="B13" s="23" t="s">
        <v>15</v>
      </c>
      <c r="C13" s="23" t="s">
        <v>25</v>
      </c>
      <c r="D13" s="10" t="str">
        <f t="shared" si="0"/>
        <v>事務所等_便所</v>
      </c>
      <c r="E13" s="37">
        <v>3133</v>
      </c>
    </row>
    <row r="14" spans="2:8" ht="18" thickBot="1" x14ac:dyDescent="0.25">
      <c r="B14" s="23" t="s">
        <v>15</v>
      </c>
      <c r="C14" s="23" t="s">
        <v>26</v>
      </c>
      <c r="D14" s="10" t="str">
        <f t="shared" si="0"/>
        <v>事務所等_喫煙室</v>
      </c>
      <c r="E14" s="37">
        <v>3133</v>
      </c>
    </row>
    <row r="15" spans="2:8" ht="18" thickBot="1" x14ac:dyDescent="0.25">
      <c r="B15" s="23" t="s">
        <v>15</v>
      </c>
      <c r="C15" s="23" t="s">
        <v>27</v>
      </c>
      <c r="D15" s="10" t="str">
        <f t="shared" si="0"/>
        <v>事務所等_厨房</v>
      </c>
      <c r="E15" s="37">
        <v>2000</v>
      </c>
    </row>
    <row r="16" spans="2:8" ht="18" thickBot="1" x14ac:dyDescent="0.25">
      <c r="B16" s="23" t="s">
        <v>15</v>
      </c>
      <c r="C16" s="23" t="s">
        <v>28</v>
      </c>
      <c r="D16" s="10" t="str">
        <f t="shared" si="0"/>
        <v>事務所等_屋内駐車場</v>
      </c>
      <c r="E16" s="37">
        <v>3500</v>
      </c>
    </row>
    <row r="17" spans="2:5" ht="18" thickBot="1" x14ac:dyDescent="0.25">
      <c r="B17" s="23" t="s">
        <v>15</v>
      </c>
      <c r="C17" s="23" t="s">
        <v>29</v>
      </c>
      <c r="D17" s="10" t="str">
        <f t="shared" si="0"/>
        <v>事務所等_機械室</v>
      </c>
      <c r="E17" s="37">
        <v>200</v>
      </c>
    </row>
    <row r="18" spans="2:5" ht="18" thickBot="1" x14ac:dyDescent="0.25">
      <c r="B18" s="23" t="s">
        <v>15</v>
      </c>
      <c r="C18" s="23" t="s">
        <v>30</v>
      </c>
      <c r="D18" s="10" t="str">
        <f t="shared" si="0"/>
        <v>事務所等_電気室</v>
      </c>
      <c r="E18" s="37">
        <v>200</v>
      </c>
    </row>
    <row r="19" spans="2:5" ht="18" thickBot="1" x14ac:dyDescent="0.25">
      <c r="B19" s="23" t="s">
        <v>15</v>
      </c>
      <c r="C19" s="23" t="s">
        <v>31</v>
      </c>
      <c r="D19" s="10" t="str">
        <f t="shared" si="0"/>
        <v>事務所等_湯沸室等</v>
      </c>
      <c r="E19" s="37">
        <v>1000</v>
      </c>
    </row>
    <row r="20" spans="2:5" ht="18" thickBot="1" x14ac:dyDescent="0.25">
      <c r="B20" s="23" t="s">
        <v>15</v>
      </c>
      <c r="C20" s="23" t="s">
        <v>32</v>
      </c>
      <c r="D20" s="10" t="str">
        <f t="shared" si="0"/>
        <v>事務所等_食品庫等</v>
      </c>
      <c r="E20" s="37">
        <v>1000</v>
      </c>
    </row>
    <row r="21" spans="2:5" ht="18" thickBot="1" x14ac:dyDescent="0.25">
      <c r="B21" s="23" t="s">
        <v>15</v>
      </c>
      <c r="C21" s="23" t="s">
        <v>33</v>
      </c>
      <c r="D21" s="10" t="str">
        <f t="shared" si="0"/>
        <v>事務所等_印刷室等</v>
      </c>
      <c r="E21" s="37">
        <v>1000</v>
      </c>
    </row>
    <row r="22" spans="2:5" ht="18" thickBot="1" x14ac:dyDescent="0.25">
      <c r="B22" s="23" t="s">
        <v>15</v>
      </c>
      <c r="C22" s="23" t="s">
        <v>34</v>
      </c>
      <c r="D22" s="10" t="str">
        <f t="shared" si="0"/>
        <v>事務所等_廃棄物保管場所等</v>
      </c>
      <c r="E22" s="37">
        <v>1000</v>
      </c>
    </row>
    <row r="23" spans="2:5" ht="18" thickBot="1" x14ac:dyDescent="0.25">
      <c r="B23" s="23" t="s">
        <v>35</v>
      </c>
      <c r="C23" s="23" t="s">
        <v>36</v>
      </c>
      <c r="D23" s="10" t="str">
        <f t="shared" si="0"/>
        <v>ホテル等_客室</v>
      </c>
      <c r="E23" s="37">
        <v>2920</v>
      </c>
    </row>
    <row r="24" spans="2:5" ht="18" thickBot="1" x14ac:dyDescent="0.25">
      <c r="B24" s="23" t="s">
        <v>35</v>
      </c>
      <c r="C24" s="23" t="s">
        <v>37</v>
      </c>
      <c r="D24" s="10" t="str">
        <f t="shared" si="0"/>
        <v>ホテル等_客室内の浴室等</v>
      </c>
      <c r="E24" s="37">
        <v>2920</v>
      </c>
    </row>
    <row r="25" spans="2:5" ht="18" thickBot="1" x14ac:dyDescent="0.25">
      <c r="B25" s="23" t="s">
        <v>35</v>
      </c>
      <c r="C25" s="23" t="s">
        <v>38</v>
      </c>
      <c r="D25" s="10" t="str">
        <f t="shared" si="0"/>
        <v>ホテル等_終日利用されるフロント</v>
      </c>
      <c r="E25" s="37">
        <v>8760</v>
      </c>
    </row>
    <row r="26" spans="2:5" ht="18" thickBot="1" x14ac:dyDescent="0.25">
      <c r="B26" s="23" t="s">
        <v>35</v>
      </c>
      <c r="C26" s="23" t="s">
        <v>39</v>
      </c>
      <c r="D26" s="10" t="str">
        <f t="shared" si="0"/>
        <v>ホテル等_終日利用される事務室</v>
      </c>
      <c r="E26" s="37">
        <v>8760</v>
      </c>
    </row>
    <row r="27" spans="2:5" ht="18" thickBot="1" x14ac:dyDescent="0.25">
      <c r="B27" s="23" t="s">
        <v>35</v>
      </c>
      <c r="C27" s="23" t="s">
        <v>40</v>
      </c>
      <c r="D27" s="10" t="str">
        <f t="shared" si="0"/>
        <v>ホテル等_終日利用される廊下</v>
      </c>
      <c r="E27" s="37">
        <v>8760</v>
      </c>
    </row>
    <row r="28" spans="2:5" ht="18" thickBot="1" x14ac:dyDescent="0.25">
      <c r="B28" s="23" t="s">
        <v>35</v>
      </c>
      <c r="C28" s="23" t="s">
        <v>41</v>
      </c>
      <c r="D28" s="10" t="str">
        <f t="shared" si="0"/>
        <v>ホテル等_終日利用されるロビー</v>
      </c>
      <c r="E28" s="37">
        <v>8760</v>
      </c>
    </row>
    <row r="29" spans="2:5" ht="18" thickBot="1" x14ac:dyDescent="0.25">
      <c r="B29" s="23" t="s">
        <v>35</v>
      </c>
      <c r="C29" s="23" t="s">
        <v>42</v>
      </c>
      <c r="D29" s="10" t="str">
        <f t="shared" si="0"/>
        <v>ホテル等_終日利用される共用部の便所</v>
      </c>
      <c r="E29" s="37">
        <v>8760</v>
      </c>
    </row>
    <row r="30" spans="2:5" ht="18" thickBot="1" x14ac:dyDescent="0.25">
      <c r="B30" s="23" t="s">
        <v>35</v>
      </c>
      <c r="C30" s="23" t="s">
        <v>43</v>
      </c>
      <c r="D30" s="10" t="str">
        <f t="shared" si="0"/>
        <v>ホテル等_終日利用される喫煙室</v>
      </c>
      <c r="E30" s="37">
        <v>8760</v>
      </c>
    </row>
    <row r="31" spans="2:5" ht="18" thickBot="1" x14ac:dyDescent="0.25">
      <c r="B31" s="23" t="s">
        <v>35</v>
      </c>
      <c r="C31" s="23" t="s">
        <v>44</v>
      </c>
      <c r="D31" s="10" t="str">
        <f t="shared" si="0"/>
        <v>ホテル等_宴会場</v>
      </c>
      <c r="E31" s="37">
        <v>4380</v>
      </c>
    </row>
    <row r="32" spans="2:5" ht="18" thickBot="1" x14ac:dyDescent="0.25">
      <c r="B32" s="23" t="s">
        <v>35</v>
      </c>
      <c r="C32" s="23" t="s">
        <v>18</v>
      </c>
      <c r="D32" s="10" t="str">
        <f t="shared" si="0"/>
        <v>ホテル等_会議室</v>
      </c>
      <c r="E32" s="37">
        <v>4380</v>
      </c>
    </row>
    <row r="33" spans="2:5" ht="18" thickBot="1" x14ac:dyDescent="0.25">
      <c r="B33" s="23" t="s">
        <v>35</v>
      </c>
      <c r="C33" s="23" t="s">
        <v>45</v>
      </c>
      <c r="D33" s="10" t="str">
        <f t="shared" si="0"/>
        <v>ホテル等_結婚式場</v>
      </c>
      <c r="E33" s="37">
        <v>4380</v>
      </c>
    </row>
    <row r="34" spans="2:5" ht="18" thickBot="1" x14ac:dyDescent="0.25">
      <c r="B34" s="23" t="s">
        <v>35</v>
      </c>
      <c r="C34" s="23" t="s">
        <v>46</v>
      </c>
      <c r="D34" s="10" t="str">
        <f t="shared" si="0"/>
        <v>ホテル等_レストラン</v>
      </c>
      <c r="E34" s="37">
        <v>4745</v>
      </c>
    </row>
    <row r="35" spans="2:5" ht="18" thickBot="1" x14ac:dyDescent="0.25">
      <c r="B35" s="23" t="s">
        <v>35</v>
      </c>
      <c r="C35" s="23" t="s">
        <v>47</v>
      </c>
      <c r="D35" s="10" t="str">
        <f t="shared" si="0"/>
        <v>ホテル等_ラウンジ</v>
      </c>
      <c r="E35" s="37">
        <v>5110</v>
      </c>
    </row>
    <row r="36" spans="2:5" ht="18" thickBot="1" x14ac:dyDescent="0.25">
      <c r="B36" s="23" t="s">
        <v>35</v>
      </c>
      <c r="C36" s="23" t="s">
        <v>48</v>
      </c>
      <c r="D36" s="10" t="str">
        <f t="shared" si="0"/>
        <v>ホテル等_バー</v>
      </c>
      <c r="E36" s="37">
        <v>2190</v>
      </c>
    </row>
    <row r="37" spans="2:5" ht="18" thickBot="1" x14ac:dyDescent="0.25">
      <c r="B37" s="23" t="s">
        <v>35</v>
      </c>
      <c r="C37" s="23" t="s">
        <v>49</v>
      </c>
      <c r="D37" s="10" t="str">
        <f t="shared" si="0"/>
        <v>ホテル等_店舗</v>
      </c>
      <c r="E37" s="37">
        <v>3650</v>
      </c>
    </row>
    <row r="38" spans="2:5" ht="18" thickBot="1" x14ac:dyDescent="0.25">
      <c r="B38" s="23" t="s">
        <v>35</v>
      </c>
      <c r="C38" s="23" t="s">
        <v>20</v>
      </c>
      <c r="D38" s="10" t="str">
        <f t="shared" si="0"/>
        <v>ホテル等_社員食堂</v>
      </c>
      <c r="E38" s="37">
        <v>5110</v>
      </c>
    </row>
    <row r="39" spans="2:5" ht="18" thickBot="1" x14ac:dyDescent="0.25">
      <c r="B39" s="23" t="s">
        <v>35</v>
      </c>
      <c r="C39" s="23" t="s">
        <v>22</v>
      </c>
      <c r="D39" s="10" t="str">
        <f t="shared" si="0"/>
        <v>ホテル等_更衣室又は倉庫</v>
      </c>
      <c r="E39" s="37">
        <v>8760</v>
      </c>
    </row>
    <row r="40" spans="2:5" ht="18" thickBot="1" x14ac:dyDescent="0.25">
      <c r="B40" s="23" t="s">
        <v>35</v>
      </c>
      <c r="C40" s="23" t="s">
        <v>50</v>
      </c>
      <c r="D40" s="10" t="str">
        <f t="shared" si="0"/>
        <v>ホテル等_日中のみ利用されるフロント</v>
      </c>
      <c r="E40" s="37">
        <v>4745</v>
      </c>
    </row>
    <row r="41" spans="2:5" ht="18" thickBot="1" x14ac:dyDescent="0.25">
      <c r="B41" s="23" t="s">
        <v>35</v>
      </c>
      <c r="C41" s="23" t="s">
        <v>51</v>
      </c>
      <c r="D41" s="10" t="str">
        <f t="shared" si="0"/>
        <v>ホテル等_日中のみ利用される事務室</v>
      </c>
      <c r="E41" s="37">
        <v>5475</v>
      </c>
    </row>
    <row r="42" spans="2:5" ht="18" thickBot="1" x14ac:dyDescent="0.25">
      <c r="B42" s="23" t="s">
        <v>35</v>
      </c>
      <c r="C42" s="23" t="s">
        <v>52</v>
      </c>
      <c r="D42" s="10" t="str">
        <f t="shared" si="0"/>
        <v>ホテル等_日中のみ利用される廊下</v>
      </c>
      <c r="E42" s="37">
        <v>4745</v>
      </c>
    </row>
    <row r="43" spans="2:5" ht="18" thickBot="1" x14ac:dyDescent="0.25">
      <c r="B43" s="23" t="s">
        <v>35</v>
      </c>
      <c r="C43" s="23" t="s">
        <v>53</v>
      </c>
      <c r="D43" s="10" t="str">
        <f t="shared" si="0"/>
        <v>ホテル等_日中のみ利用されるロビー</v>
      </c>
      <c r="E43" s="37">
        <v>4745</v>
      </c>
    </row>
    <row r="44" spans="2:5" ht="18" thickBot="1" x14ac:dyDescent="0.25">
      <c r="B44" s="23" t="s">
        <v>35</v>
      </c>
      <c r="C44" s="23" t="s">
        <v>54</v>
      </c>
      <c r="D44" s="10" t="str">
        <f t="shared" si="0"/>
        <v>ホテル等_日中のみ利用される共用部の便所</v>
      </c>
      <c r="E44" s="37">
        <v>4745</v>
      </c>
    </row>
    <row r="45" spans="2:5" ht="18" thickBot="1" x14ac:dyDescent="0.25">
      <c r="B45" s="23" t="s">
        <v>35</v>
      </c>
      <c r="C45" s="23" t="s">
        <v>55</v>
      </c>
      <c r="D45" s="10" t="str">
        <f t="shared" si="0"/>
        <v>ホテル等_日中のみ利用される喫煙室</v>
      </c>
      <c r="E45" s="37">
        <v>4745</v>
      </c>
    </row>
    <row r="46" spans="2:5" ht="18" thickBot="1" x14ac:dyDescent="0.25">
      <c r="B46" s="23" t="s">
        <v>35</v>
      </c>
      <c r="C46" s="23" t="s">
        <v>27</v>
      </c>
      <c r="D46" s="10" t="str">
        <f t="shared" si="0"/>
        <v>ホテル等_厨房</v>
      </c>
      <c r="E46" s="37">
        <v>3200</v>
      </c>
    </row>
    <row r="47" spans="2:5" ht="18" thickBot="1" x14ac:dyDescent="0.25">
      <c r="B47" s="23" t="s">
        <v>35</v>
      </c>
      <c r="C47" s="23" t="s">
        <v>28</v>
      </c>
      <c r="D47" s="10" t="str">
        <f t="shared" si="0"/>
        <v>ホテル等_屋内駐車場</v>
      </c>
      <c r="E47" s="37">
        <v>8760</v>
      </c>
    </row>
    <row r="48" spans="2:5" ht="18" thickBot="1" x14ac:dyDescent="0.25">
      <c r="B48" s="23" t="s">
        <v>35</v>
      </c>
      <c r="C48" s="23" t="s">
        <v>29</v>
      </c>
      <c r="D48" s="10" t="str">
        <f t="shared" si="0"/>
        <v>ホテル等_機械室</v>
      </c>
      <c r="E48" s="37">
        <v>320</v>
      </c>
    </row>
    <row r="49" spans="2:5" ht="18" thickBot="1" x14ac:dyDescent="0.25">
      <c r="B49" s="23" t="s">
        <v>35</v>
      </c>
      <c r="C49" s="23" t="s">
        <v>30</v>
      </c>
      <c r="D49" s="10" t="str">
        <f t="shared" si="0"/>
        <v>ホテル等_電気室</v>
      </c>
      <c r="E49" s="37">
        <v>320</v>
      </c>
    </row>
    <row r="50" spans="2:5" ht="18" thickBot="1" x14ac:dyDescent="0.25">
      <c r="B50" s="23" t="s">
        <v>35</v>
      </c>
      <c r="C50" s="23" t="s">
        <v>31</v>
      </c>
      <c r="D50" s="10" t="str">
        <f t="shared" si="0"/>
        <v>ホテル等_湯沸室等</v>
      </c>
      <c r="E50" s="37">
        <v>1600</v>
      </c>
    </row>
    <row r="51" spans="2:5" ht="18" thickBot="1" x14ac:dyDescent="0.25">
      <c r="B51" s="23" t="s">
        <v>35</v>
      </c>
      <c r="C51" s="23" t="s">
        <v>32</v>
      </c>
      <c r="D51" s="10" t="str">
        <f t="shared" si="0"/>
        <v>ホテル等_食品庫等</v>
      </c>
      <c r="E51" s="37">
        <v>1600</v>
      </c>
    </row>
    <row r="52" spans="2:5" ht="18" thickBot="1" x14ac:dyDescent="0.25">
      <c r="B52" s="23" t="s">
        <v>35</v>
      </c>
      <c r="C52" s="23" t="s">
        <v>33</v>
      </c>
      <c r="D52" s="10" t="str">
        <f t="shared" si="0"/>
        <v>ホテル等_印刷室等</v>
      </c>
      <c r="E52" s="37">
        <v>1600</v>
      </c>
    </row>
    <row r="53" spans="2:5" ht="18" thickBot="1" x14ac:dyDescent="0.25">
      <c r="B53" s="23" t="s">
        <v>35</v>
      </c>
      <c r="C53" s="23" t="s">
        <v>34</v>
      </c>
      <c r="D53" s="10" t="str">
        <f t="shared" si="0"/>
        <v>ホテル等_廃棄物保管場所等</v>
      </c>
      <c r="E53" s="37">
        <v>1600</v>
      </c>
    </row>
    <row r="54" spans="2:5" ht="18" thickBot="1" x14ac:dyDescent="0.25">
      <c r="B54" s="23" t="s">
        <v>56</v>
      </c>
      <c r="C54" s="23" t="s">
        <v>57</v>
      </c>
      <c r="D54" s="10" t="str">
        <f t="shared" si="0"/>
        <v>病院等_病室</v>
      </c>
      <c r="E54" s="37">
        <v>5110</v>
      </c>
    </row>
    <row r="55" spans="2:5" ht="18" thickBot="1" x14ac:dyDescent="0.25">
      <c r="B55" s="23" t="s">
        <v>56</v>
      </c>
      <c r="C55" s="23" t="s">
        <v>58</v>
      </c>
      <c r="D55" s="10" t="str">
        <f t="shared" si="0"/>
        <v>病院等_浴室等</v>
      </c>
      <c r="E55" s="37">
        <v>5110</v>
      </c>
    </row>
    <row r="56" spans="2:5" ht="18" thickBot="1" x14ac:dyDescent="0.25">
      <c r="B56" s="23" t="s">
        <v>56</v>
      </c>
      <c r="C56" s="23" t="s">
        <v>59</v>
      </c>
      <c r="D56" s="10" t="str">
        <f t="shared" si="0"/>
        <v>病院等_看護職員室</v>
      </c>
      <c r="E56" s="37">
        <v>5110</v>
      </c>
    </row>
    <row r="57" spans="2:5" ht="18" thickBot="1" x14ac:dyDescent="0.25">
      <c r="B57" s="23" t="s">
        <v>56</v>
      </c>
      <c r="C57" s="23" t="s">
        <v>40</v>
      </c>
      <c r="D57" s="10" t="str">
        <f t="shared" si="0"/>
        <v>病院等_終日利用される廊下</v>
      </c>
      <c r="E57" s="37">
        <v>8760</v>
      </c>
    </row>
    <row r="58" spans="2:5" ht="18" thickBot="1" x14ac:dyDescent="0.25">
      <c r="B58" s="23" t="s">
        <v>56</v>
      </c>
      <c r="C58" s="23" t="s">
        <v>41</v>
      </c>
      <c r="D58" s="10" t="str">
        <f t="shared" si="0"/>
        <v>病院等_終日利用されるロビー</v>
      </c>
      <c r="E58" s="37">
        <v>8760</v>
      </c>
    </row>
    <row r="59" spans="2:5" ht="18" thickBot="1" x14ac:dyDescent="0.25">
      <c r="B59" s="23" t="s">
        <v>56</v>
      </c>
      <c r="C59" s="23" t="s">
        <v>42</v>
      </c>
      <c r="D59" s="10" t="str">
        <f t="shared" si="0"/>
        <v>病院等_終日利用される共用部の便所</v>
      </c>
      <c r="E59" s="37">
        <v>8760</v>
      </c>
    </row>
    <row r="60" spans="2:5" ht="18" thickBot="1" x14ac:dyDescent="0.25">
      <c r="B60" s="23" t="s">
        <v>56</v>
      </c>
      <c r="C60" s="23" t="s">
        <v>43</v>
      </c>
      <c r="D60" s="10" t="str">
        <f t="shared" si="0"/>
        <v>病院等_終日利用される喫煙室</v>
      </c>
      <c r="E60" s="37">
        <v>8760</v>
      </c>
    </row>
    <row r="61" spans="2:5" ht="18" thickBot="1" x14ac:dyDescent="0.25">
      <c r="B61" s="23" t="s">
        <v>56</v>
      </c>
      <c r="C61" s="23" t="s">
        <v>60</v>
      </c>
      <c r="D61" s="10" t="str">
        <f t="shared" si="0"/>
        <v>病院等_診察室</v>
      </c>
      <c r="E61" s="37">
        <v>2818</v>
      </c>
    </row>
    <row r="62" spans="2:5" ht="18" thickBot="1" x14ac:dyDescent="0.25">
      <c r="B62" s="23" t="s">
        <v>56</v>
      </c>
      <c r="C62" s="23" t="s">
        <v>61</v>
      </c>
      <c r="D62" s="10" t="str">
        <f t="shared" si="0"/>
        <v>病院等_待合室</v>
      </c>
      <c r="E62" s="37">
        <v>2818</v>
      </c>
    </row>
    <row r="63" spans="2:5" ht="18" thickBot="1" x14ac:dyDescent="0.25">
      <c r="B63" s="23" t="s">
        <v>56</v>
      </c>
      <c r="C63" s="23" t="s">
        <v>62</v>
      </c>
      <c r="D63" s="10" t="str">
        <f t="shared" si="0"/>
        <v>病院等_手術室</v>
      </c>
      <c r="E63" s="37">
        <v>2920</v>
      </c>
    </row>
    <row r="64" spans="2:5" ht="18" thickBot="1" x14ac:dyDescent="0.25">
      <c r="B64" s="23" t="s">
        <v>56</v>
      </c>
      <c r="C64" s="23" t="s">
        <v>63</v>
      </c>
      <c r="D64" s="10" t="str">
        <f t="shared" si="0"/>
        <v>病院等_検査室</v>
      </c>
      <c r="E64" s="37">
        <v>2920</v>
      </c>
    </row>
    <row r="65" spans="2:5" ht="18" thickBot="1" x14ac:dyDescent="0.25">
      <c r="B65" s="23" t="s">
        <v>56</v>
      </c>
      <c r="C65" s="23" t="s">
        <v>64</v>
      </c>
      <c r="D65" s="10" t="str">
        <f t="shared" si="0"/>
        <v>病院等_集中治療室</v>
      </c>
      <c r="E65" s="37">
        <v>8760</v>
      </c>
    </row>
    <row r="66" spans="2:5" ht="18" thickBot="1" x14ac:dyDescent="0.25">
      <c r="B66" s="23" t="s">
        <v>56</v>
      </c>
      <c r="C66" s="23" t="s">
        <v>65</v>
      </c>
      <c r="D66" s="10" t="str">
        <f t="shared" si="0"/>
        <v>病院等_解剖室等</v>
      </c>
      <c r="E66" s="37">
        <v>2628</v>
      </c>
    </row>
    <row r="67" spans="2:5" ht="18" thickBot="1" x14ac:dyDescent="0.25">
      <c r="B67" s="23" t="s">
        <v>56</v>
      </c>
      <c r="C67" s="23" t="s">
        <v>46</v>
      </c>
      <c r="D67" s="10" t="str">
        <f t="shared" si="0"/>
        <v>病院等_レストラン</v>
      </c>
      <c r="E67" s="37">
        <v>4380</v>
      </c>
    </row>
    <row r="68" spans="2:5" ht="18" thickBot="1" x14ac:dyDescent="0.25">
      <c r="B68" s="23" t="s">
        <v>56</v>
      </c>
      <c r="C68" s="23" t="s">
        <v>16</v>
      </c>
      <c r="D68" s="10" t="str">
        <f t="shared" si="0"/>
        <v>病院等_事務室</v>
      </c>
      <c r="E68" s="37">
        <v>2628</v>
      </c>
    </row>
    <row r="69" spans="2:5" ht="18" thickBot="1" x14ac:dyDescent="0.25">
      <c r="B69" s="23" t="s">
        <v>56</v>
      </c>
      <c r="C69" s="23" t="s">
        <v>22</v>
      </c>
      <c r="D69" s="10" t="str">
        <f t="shared" ref="D69:D132" si="1">B69&amp;"_"&amp;C69</f>
        <v>病院等_更衣室又は倉庫</v>
      </c>
      <c r="E69" s="37">
        <v>2628</v>
      </c>
    </row>
    <row r="70" spans="2:5" ht="18" thickBot="1" x14ac:dyDescent="0.25">
      <c r="B70" s="23" t="s">
        <v>56</v>
      </c>
      <c r="C70" s="23" t="s">
        <v>52</v>
      </c>
      <c r="D70" s="10" t="str">
        <f t="shared" si="1"/>
        <v>病院等_日中のみ利用される廊下</v>
      </c>
      <c r="E70" s="37">
        <v>2920</v>
      </c>
    </row>
    <row r="71" spans="2:5" ht="18" thickBot="1" x14ac:dyDescent="0.25">
      <c r="B71" s="23" t="s">
        <v>56</v>
      </c>
      <c r="C71" s="23" t="s">
        <v>53</v>
      </c>
      <c r="D71" s="10" t="str">
        <f t="shared" si="1"/>
        <v>病院等_日中のみ利用されるロビー</v>
      </c>
      <c r="E71" s="37">
        <v>2920</v>
      </c>
    </row>
    <row r="72" spans="2:5" ht="18" thickBot="1" x14ac:dyDescent="0.25">
      <c r="B72" s="23" t="s">
        <v>56</v>
      </c>
      <c r="C72" s="23" t="s">
        <v>54</v>
      </c>
      <c r="D72" s="10" t="str">
        <f t="shared" si="1"/>
        <v>病院等_日中のみ利用される共用部の便所</v>
      </c>
      <c r="E72" s="37">
        <v>2920</v>
      </c>
    </row>
    <row r="73" spans="2:5" ht="18" thickBot="1" x14ac:dyDescent="0.25">
      <c r="B73" s="23" t="s">
        <v>56</v>
      </c>
      <c r="C73" s="23" t="s">
        <v>55</v>
      </c>
      <c r="D73" s="10" t="str">
        <f t="shared" si="1"/>
        <v>病院等_日中のみ利用される喫煙室</v>
      </c>
      <c r="E73" s="37">
        <v>2920</v>
      </c>
    </row>
    <row r="74" spans="2:5" ht="18" thickBot="1" x14ac:dyDescent="0.25">
      <c r="B74" s="23" t="s">
        <v>56</v>
      </c>
      <c r="C74" s="23" t="s">
        <v>27</v>
      </c>
      <c r="D74" s="10" t="str">
        <f t="shared" si="1"/>
        <v>病院等_厨房</v>
      </c>
      <c r="E74" s="37">
        <v>5500</v>
      </c>
    </row>
    <row r="75" spans="2:5" ht="18" thickBot="1" x14ac:dyDescent="0.25">
      <c r="B75" s="23" t="s">
        <v>56</v>
      </c>
      <c r="C75" s="23" t="s">
        <v>28</v>
      </c>
      <c r="D75" s="10" t="str">
        <f t="shared" si="1"/>
        <v>病院等_屋内駐車場</v>
      </c>
      <c r="E75" s="37">
        <v>8760</v>
      </c>
    </row>
    <row r="76" spans="2:5" ht="18" thickBot="1" x14ac:dyDescent="0.25">
      <c r="B76" s="23" t="s">
        <v>56</v>
      </c>
      <c r="C76" s="23" t="s">
        <v>29</v>
      </c>
      <c r="D76" s="10" t="str">
        <f t="shared" si="1"/>
        <v>病院等_機械室</v>
      </c>
      <c r="E76" s="37">
        <v>550</v>
      </c>
    </row>
    <row r="77" spans="2:5" ht="18" thickBot="1" x14ac:dyDescent="0.25">
      <c r="B77" s="23" t="s">
        <v>56</v>
      </c>
      <c r="C77" s="23" t="s">
        <v>30</v>
      </c>
      <c r="D77" s="10" t="str">
        <f t="shared" si="1"/>
        <v>病院等_電気室</v>
      </c>
      <c r="E77" s="37">
        <v>550</v>
      </c>
    </row>
    <row r="78" spans="2:5" ht="18" thickBot="1" x14ac:dyDescent="0.25">
      <c r="B78" s="23" t="s">
        <v>56</v>
      </c>
      <c r="C78" s="23" t="s">
        <v>31</v>
      </c>
      <c r="D78" s="10" t="str">
        <f t="shared" si="1"/>
        <v>病院等_湯沸室等</v>
      </c>
      <c r="E78" s="37">
        <v>2800</v>
      </c>
    </row>
    <row r="79" spans="2:5" ht="18" thickBot="1" x14ac:dyDescent="0.25">
      <c r="B79" s="23" t="s">
        <v>56</v>
      </c>
      <c r="C79" s="23" t="s">
        <v>32</v>
      </c>
      <c r="D79" s="10" t="str">
        <f t="shared" si="1"/>
        <v>病院等_食品庫等</v>
      </c>
      <c r="E79" s="37">
        <v>2800</v>
      </c>
    </row>
    <row r="80" spans="2:5" ht="18" thickBot="1" x14ac:dyDescent="0.25">
      <c r="B80" s="23" t="s">
        <v>56</v>
      </c>
      <c r="C80" s="23" t="s">
        <v>33</v>
      </c>
      <c r="D80" s="10" t="str">
        <f t="shared" si="1"/>
        <v>病院等_印刷室等</v>
      </c>
      <c r="E80" s="37">
        <v>2800</v>
      </c>
    </row>
    <row r="81" spans="2:5" ht="18" thickBot="1" x14ac:dyDescent="0.25">
      <c r="B81" s="23" t="s">
        <v>56</v>
      </c>
      <c r="C81" s="23" t="s">
        <v>34</v>
      </c>
      <c r="D81" s="10" t="str">
        <f t="shared" si="1"/>
        <v>病院等_廃棄物保管場所等</v>
      </c>
      <c r="E81" s="37">
        <v>2800</v>
      </c>
    </row>
    <row r="82" spans="2:5" ht="18" thickBot="1" x14ac:dyDescent="0.25">
      <c r="B82" s="23" t="s">
        <v>66</v>
      </c>
      <c r="C82" s="23" t="s">
        <v>67</v>
      </c>
      <c r="D82" s="10" t="str">
        <f t="shared" si="1"/>
        <v>物品販売業を営む店舗等_大型店の売場</v>
      </c>
      <c r="E82" s="37">
        <v>4745</v>
      </c>
    </row>
    <row r="83" spans="2:5" ht="18" thickBot="1" x14ac:dyDescent="0.25">
      <c r="B83" s="23" t="s">
        <v>66</v>
      </c>
      <c r="C83" s="23" t="s">
        <v>68</v>
      </c>
      <c r="D83" s="10" t="str">
        <f t="shared" si="1"/>
        <v>物品販売業を営む店舗等_専門店の売場</v>
      </c>
      <c r="E83" s="37">
        <v>4745</v>
      </c>
    </row>
    <row r="84" spans="2:5" ht="18" thickBot="1" x14ac:dyDescent="0.25">
      <c r="B84" s="23" t="s">
        <v>66</v>
      </c>
      <c r="C84" s="23" t="s">
        <v>69</v>
      </c>
      <c r="D84" s="10" t="str">
        <f t="shared" si="1"/>
        <v>物品販売業を営む店舗等_スーパーマーケットの売場</v>
      </c>
      <c r="E84" s="37">
        <v>4745</v>
      </c>
    </row>
    <row r="85" spans="2:5" ht="18" thickBot="1" x14ac:dyDescent="0.25">
      <c r="B85" s="23" t="s">
        <v>66</v>
      </c>
      <c r="C85" s="23" t="s">
        <v>70</v>
      </c>
      <c r="D85" s="10" t="str">
        <f t="shared" si="1"/>
        <v>物品販売業を営む店舗等_荷さばき場</v>
      </c>
      <c r="E85" s="37">
        <v>2920</v>
      </c>
    </row>
    <row r="86" spans="2:5" ht="18" thickBot="1" x14ac:dyDescent="0.25">
      <c r="B86" s="23" t="s">
        <v>66</v>
      </c>
      <c r="C86" s="23" t="s">
        <v>16</v>
      </c>
      <c r="D86" s="10" t="str">
        <f t="shared" si="1"/>
        <v>物品販売業を営む店舗等_事務室</v>
      </c>
      <c r="E86" s="37">
        <v>4745</v>
      </c>
    </row>
    <row r="87" spans="2:5" ht="18" thickBot="1" x14ac:dyDescent="0.25">
      <c r="B87" s="23" t="s">
        <v>66</v>
      </c>
      <c r="C87" s="23" t="s">
        <v>22</v>
      </c>
      <c r="D87" s="10" t="str">
        <f t="shared" si="1"/>
        <v>物品販売業を営む店舗等_更衣室又は倉庫</v>
      </c>
      <c r="E87" s="37">
        <v>4745</v>
      </c>
    </row>
    <row r="88" spans="2:5" ht="18" thickBot="1" x14ac:dyDescent="0.25">
      <c r="B88" s="23" t="s">
        <v>66</v>
      </c>
      <c r="C88" s="23" t="s">
        <v>24</v>
      </c>
      <c r="D88" s="10" t="str">
        <f t="shared" si="1"/>
        <v>物品販売業を営む店舗等_ロビー</v>
      </c>
      <c r="E88" s="37">
        <v>4745</v>
      </c>
    </row>
    <row r="89" spans="2:5" ht="18" thickBot="1" x14ac:dyDescent="0.25">
      <c r="B89" s="23" t="s">
        <v>66</v>
      </c>
      <c r="C89" s="23" t="s">
        <v>25</v>
      </c>
      <c r="D89" s="10" t="str">
        <f t="shared" si="1"/>
        <v>物品販売業を営む店舗等_便所</v>
      </c>
      <c r="E89" s="37">
        <v>4745</v>
      </c>
    </row>
    <row r="90" spans="2:5" ht="18" thickBot="1" x14ac:dyDescent="0.25">
      <c r="B90" s="23" t="s">
        <v>66</v>
      </c>
      <c r="C90" s="23" t="s">
        <v>26</v>
      </c>
      <c r="D90" s="10" t="str">
        <f t="shared" si="1"/>
        <v>物品販売業を営む店舗等_喫煙室</v>
      </c>
      <c r="E90" s="37">
        <v>4745</v>
      </c>
    </row>
    <row r="91" spans="2:5" ht="18" thickBot="1" x14ac:dyDescent="0.25">
      <c r="B91" s="23" t="s">
        <v>66</v>
      </c>
      <c r="C91" s="23" t="s">
        <v>27</v>
      </c>
      <c r="D91" s="10" t="str">
        <f t="shared" si="1"/>
        <v>物品販売業を営む店舗等_厨房</v>
      </c>
      <c r="E91" s="37">
        <v>3400</v>
      </c>
    </row>
    <row r="92" spans="2:5" ht="18" thickBot="1" x14ac:dyDescent="0.25">
      <c r="B92" s="23" t="s">
        <v>66</v>
      </c>
      <c r="C92" s="23" t="s">
        <v>28</v>
      </c>
      <c r="D92" s="10" t="str">
        <f t="shared" si="1"/>
        <v>物品販売業を営む店舗等_屋内駐車場</v>
      </c>
      <c r="E92" s="37">
        <v>5500</v>
      </c>
    </row>
    <row r="93" spans="2:5" ht="18" thickBot="1" x14ac:dyDescent="0.25">
      <c r="B93" s="23" t="s">
        <v>66</v>
      </c>
      <c r="C93" s="23" t="s">
        <v>29</v>
      </c>
      <c r="D93" s="10" t="str">
        <f t="shared" si="1"/>
        <v>物品販売業を営む店舗等_機械室</v>
      </c>
      <c r="E93" s="37">
        <v>340</v>
      </c>
    </row>
    <row r="94" spans="2:5" ht="18" thickBot="1" x14ac:dyDescent="0.25">
      <c r="B94" s="23" t="s">
        <v>66</v>
      </c>
      <c r="C94" s="23" t="s">
        <v>30</v>
      </c>
      <c r="D94" s="10" t="str">
        <f t="shared" si="1"/>
        <v>物品販売業を営む店舗等_電気室</v>
      </c>
      <c r="E94" s="37">
        <v>340</v>
      </c>
    </row>
    <row r="95" spans="2:5" ht="18" thickBot="1" x14ac:dyDescent="0.25">
      <c r="B95" s="23" t="s">
        <v>66</v>
      </c>
      <c r="C95" s="23" t="s">
        <v>31</v>
      </c>
      <c r="D95" s="10" t="str">
        <f t="shared" si="1"/>
        <v>物品販売業を営む店舗等_湯沸室等</v>
      </c>
      <c r="E95" s="37">
        <v>1700</v>
      </c>
    </row>
    <row r="96" spans="2:5" ht="18" thickBot="1" x14ac:dyDescent="0.25">
      <c r="B96" s="23" t="s">
        <v>66</v>
      </c>
      <c r="C96" s="23" t="s">
        <v>32</v>
      </c>
      <c r="D96" s="10" t="str">
        <f t="shared" si="1"/>
        <v>物品販売業を営む店舗等_食品庫等</v>
      </c>
      <c r="E96" s="37">
        <v>1700</v>
      </c>
    </row>
    <row r="97" spans="2:5" ht="18" thickBot="1" x14ac:dyDescent="0.25">
      <c r="B97" s="23" t="s">
        <v>66</v>
      </c>
      <c r="C97" s="23" t="s">
        <v>33</v>
      </c>
      <c r="D97" s="10" t="str">
        <f t="shared" si="1"/>
        <v>物品販売業を営む店舗等_印刷室等</v>
      </c>
      <c r="E97" s="37">
        <v>1700</v>
      </c>
    </row>
    <row r="98" spans="2:5" ht="18" thickBot="1" x14ac:dyDescent="0.25">
      <c r="B98" s="23" t="s">
        <v>66</v>
      </c>
      <c r="C98" s="23" t="s">
        <v>34</v>
      </c>
      <c r="D98" s="10" t="str">
        <f t="shared" si="1"/>
        <v>物品販売業を営む店舗等_廃棄物保管場所等</v>
      </c>
      <c r="E98" s="37">
        <v>1700</v>
      </c>
    </row>
    <row r="99" spans="2:5" ht="18" thickBot="1" x14ac:dyDescent="0.25">
      <c r="B99" s="23" t="s">
        <v>71</v>
      </c>
      <c r="C99" s="23" t="s">
        <v>72</v>
      </c>
      <c r="D99" s="10" t="str">
        <f t="shared" si="1"/>
        <v>学校等_小中学校の教室</v>
      </c>
      <c r="E99" s="37">
        <v>1568</v>
      </c>
    </row>
    <row r="100" spans="2:5" ht="18" thickBot="1" x14ac:dyDescent="0.25">
      <c r="B100" s="23" t="s">
        <v>71</v>
      </c>
      <c r="C100" s="23" t="s">
        <v>73</v>
      </c>
      <c r="D100" s="10" t="str">
        <f t="shared" si="1"/>
        <v>学校等_高等学校の教室</v>
      </c>
      <c r="E100" s="37">
        <v>1568</v>
      </c>
    </row>
    <row r="101" spans="2:5" ht="18" thickBot="1" x14ac:dyDescent="0.25">
      <c r="B101" s="23" t="s">
        <v>71</v>
      </c>
      <c r="C101" s="23" t="s">
        <v>74</v>
      </c>
      <c r="D101" s="10" t="str">
        <f t="shared" si="1"/>
        <v>学校等_職員室</v>
      </c>
      <c r="E101" s="37">
        <v>3590</v>
      </c>
    </row>
    <row r="102" spans="2:5" ht="18" thickBot="1" x14ac:dyDescent="0.25">
      <c r="B102" s="23" t="s">
        <v>71</v>
      </c>
      <c r="C102" s="23" t="s">
        <v>75</v>
      </c>
      <c r="D102" s="10" t="str">
        <f t="shared" si="1"/>
        <v>学校等_小中学校又は高等学校の食堂</v>
      </c>
      <c r="E102" s="37">
        <v>588</v>
      </c>
    </row>
    <row r="103" spans="2:5" ht="18" thickBot="1" x14ac:dyDescent="0.25">
      <c r="B103" s="23" t="s">
        <v>71</v>
      </c>
      <c r="C103" s="23" t="s">
        <v>76</v>
      </c>
      <c r="D103" s="10" t="str">
        <f t="shared" si="1"/>
        <v>学校等_大学の教室</v>
      </c>
      <c r="E103" s="37">
        <v>1630</v>
      </c>
    </row>
    <row r="104" spans="2:5" ht="18" thickBot="1" x14ac:dyDescent="0.25">
      <c r="B104" s="23" t="s">
        <v>71</v>
      </c>
      <c r="C104" s="23" t="s">
        <v>77</v>
      </c>
      <c r="D104" s="10" t="str">
        <f t="shared" si="1"/>
        <v>学校等_大学の食堂</v>
      </c>
      <c r="E104" s="37">
        <v>3132</v>
      </c>
    </row>
    <row r="105" spans="2:5" ht="18" thickBot="1" x14ac:dyDescent="0.25">
      <c r="B105" s="23" t="s">
        <v>71</v>
      </c>
      <c r="C105" s="23" t="s">
        <v>16</v>
      </c>
      <c r="D105" s="10" t="str">
        <f t="shared" si="1"/>
        <v>学校等_事務室</v>
      </c>
      <c r="E105" s="37">
        <v>2410</v>
      </c>
    </row>
    <row r="106" spans="2:5" ht="18" thickBot="1" x14ac:dyDescent="0.25">
      <c r="B106" s="23" t="s">
        <v>71</v>
      </c>
      <c r="C106" s="23" t="s">
        <v>78</v>
      </c>
      <c r="D106" s="10" t="str">
        <f t="shared" si="1"/>
        <v>学校等_研究室</v>
      </c>
      <c r="E106" s="37">
        <v>3504</v>
      </c>
    </row>
    <row r="107" spans="2:5" ht="18" thickBot="1" x14ac:dyDescent="0.25">
      <c r="B107" s="23" t="s">
        <v>71</v>
      </c>
      <c r="C107" s="23" t="s">
        <v>79</v>
      </c>
      <c r="D107" s="10" t="str">
        <f t="shared" si="1"/>
        <v>学校等_電子計算機器演習室</v>
      </c>
      <c r="E107" s="37">
        <v>1928</v>
      </c>
    </row>
    <row r="108" spans="2:5" ht="18" thickBot="1" x14ac:dyDescent="0.25">
      <c r="B108" s="23" t="s">
        <v>71</v>
      </c>
      <c r="C108" s="23" t="s">
        <v>80</v>
      </c>
      <c r="D108" s="10" t="str">
        <f t="shared" si="1"/>
        <v>学校等_実験室</v>
      </c>
      <c r="E108" s="37">
        <v>1928</v>
      </c>
    </row>
    <row r="109" spans="2:5" ht="18" thickBot="1" x14ac:dyDescent="0.25">
      <c r="B109" s="23" t="s">
        <v>71</v>
      </c>
      <c r="C109" s="23" t="s">
        <v>81</v>
      </c>
      <c r="D109" s="10" t="str">
        <f t="shared" si="1"/>
        <v>学校等_実習室</v>
      </c>
      <c r="E109" s="37">
        <v>1928</v>
      </c>
    </row>
    <row r="110" spans="2:5" ht="18" thickBot="1" x14ac:dyDescent="0.25">
      <c r="B110" s="23" t="s">
        <v>71</v>
      </c>
      <c r="C110" s="23" t="s">
        <v>82</v>
      </c>
      <c r="D110" s="10" t="str">
        <f t="shared" si="1"/>
        <v>学校等_講堂又は体育館</v>
      </c>
      <c r="E110" s="37">
        <v>723</v>
      </c>
    </row>
    <row r="111" spans="2:5" ht="18" thickBot="1" x14ac:dyDescent="0.25">
      <c r="B111" s="23" t="s">
        <v>71</v>
      </c>
      <c r="C111" s="23" t="s">
        <v>83</v>
      </c>
      <c r="D111" s="10" t="str">
        <f t="shared" si="1"/>
        <v>学校等_宿直室</v>
      </c>
      <c r="E111" s="37">
        <v>2920</v>
      </c>
    </row>
    <row r="112" spans="2:5" ht="18" thickBot="1" x14ac:dyDescent="0.25">
      <c r="B112" s="23" t="s">
        <v>71</v>
      </c>
      <c r="C112" s="23" t="s">
        <v>22</v>
      </c>
      <c r="D112" s="10" t="str">
        <f t="shared" si="1"/>
        <v>学校等_更衣室又は倉庫</v>
      </c>
      <c r="E112" s="37">
        <v>2410</v>
      </c>
    </row>
    <row r="113" spans="2:5" ht="18" thickBot="1" x14ac:dyDescent="0.25">
      <c r="B113" s="23" t="s">
        <v>71</v>
      </c>
      <c r="C113" s="23" t="s">
        <v>23</v>
      </c>
      <c r="D113" s="10" t="str">
        <f t="shared" si="1"/>
        <v>学校等_廊下</v>
      </c>
      <c r="E113" s="37">
        <v>2410</v>
      </c>
    </row>
    <row r="114" spans="2:5" ht="18" thickBot="1" x14ac:dyDescent="0.25">
      <c r="B114" s="23" t="s">
        <v>71</v>
      </c>
      <c r="C114" s="23" t="s">
        <v>24</v>
      </c>
      <c r="D114" s="10" t="str">
        <f t="shared" si="1"/>
        <v>学校等_ロビー</v>
      </c>
      <c r="E114" s="37">
        <v>2410</v>
      </c>
    </row>
    <row r="115" spans="2:5" ht="18" thickBot="1" x14ac:dyDescent="0.25">
      <c r="B115" s="23" t="s">
        <v>71</v>
      </c>
      <c r="C115" s="23" t="s">
        <v>25</v>
      </c>
      <c r="D115" s="10" t="str">
        <f t="shared" si="1"/>
        <v>学校等_便所</v>
      </c>
      <c r="E115" s="37">
        <v>2410</v>
      </c>
    </row>
    <row r="116" spans="2:5" ht="18" thickBot="1" x14ac:dyDescent="0.25">
      <c r="B116" s="23" t="s">
        <v>71</v>
      </c>
      <c r="C116" s="23" t="s">
        <v>26</v>
      </c>
      <c r="D116" s="10" t="str">
        <f t="shared" si="1"/>
        <v>学校等_喫煙室</v>
      </c>
      <c r="E116" s="37">
        <v>2410</v>
      </c>
    </row>
    <row r="117" spans="2:5" ht="18" thickBot="1" x14ac:dyDescent="0.25">
      <c r="B117" s="23" t="s">
        <v>71</v>
      </c>
      <c r="C117" s="23" t="s">
        <v>27</v>
      </c>
      <c r="D117" s="10" t="str">
        <f t="shared" si="1"/>
        <v>学校等_厨房</v>
      </c>
      <c r="E117" s="37">
        <v>1200</v>
      </c>
    </row>
    <row r="118" spans="2:5" ht="18" thickBot="1" x14ac:dyDescent="0.25">
      <c r="B118" s="23" t="s">
        <v>71</v>
      </c>
      <c r="C118" s="23" t="s">
        <v>28</v>
      </c>
      <c r="D118" s="10" t="str">
        <f t="shared" si="1"/>
        <v>学校等_屋内駐車場</v>
      </c>
      <c r="E118" s="37">
        <v>3000</v>
      </c>
    </row>
    <row r="119" spans="2:5" ht="18" thickBot="1" x14ac:dyDescent="0.25">
      <c r="B119" s="23" t="s">
        <v>71</v>
      </c>
      <c r="C119" s="23" t="s">
        <v>29</v>
      </c>
      <c r="D119" s="10" t="str">
        <f t="shared" si="1"/>
        <v>学校等_機械室</v>
      </c>
      <c r="E119" s="37">
        <v>120</v>
      </c>
    </row>
    <row r="120" spans="2:5" ht="18" thickBot="1" x14ac:dyDescent="0.25">
      <c r="B120" s="23" t="s">
        <v>71</v>
      </c>
      <c r="C120" s="23" t="s">
        <v>30</v>
      </c>
      <c r="D120" s="10" t="str">
        <f t="shared" si="1"/>
        <v>学校等_電気室</v>
      </c>
      <c r="E120" s="37">
        <v>120</v>
      </c>
    </row>
    <row r="121" spans="2:5" ht="18" thickBot="1" x14ac:dyDescent="0.25">
      <c r="B121" s="23" t="s">
        <v>71</v>
      </c>
      <c r="C121" s="23" t="s">
        <v>31</v>
      </c>
      <c r="D121" s="10" t="str">
        <f t="shared" si="1"/>
        <v>学校等_湯沸室等</v>
      </c>
      <c r="E121" s="37">
        <v>600</v>
      </c>
    </row>
    <row r="122" spans="2:5" ht="18" thickBot="1" x14ac:dyDescent="0.25">
      <c r="B122" s="23" t="s">
        <v>71</v>
      </c>
      <c r="C122" s="23" t="s">
        <v>32</v>
      </c>
      <c r="D122" s="10" t="str">
        <f t="shared" si="1"/>
        <v>学校等_食品庫等</v>
      </c>
      <c r="E122" s="37">
        <v>600</v>
      </c>
    </row>
    <row r="123" spans="2:5" ht="18" thickBot="1" x14ac:dyDescent="0.25">
      <c r="B123" s="23" t="s">
        <v>71</v>
      </c>
      <c r="C123" s="23" t="s">
        <v>33</v>
      </c>
      <c r="D123" s="10" t="str">
        <f t="shared" si="1"/>
        <v>学校等_印刷室等</v>
      </c>
      <c r="E123" s="37">
        <v>600</v>
      </c>
    </row>
    <row r="124" spans="2:5" ht="18" thickBot="1" x14ac:dyDescent="0.25">
      <c r="B124" s="23" t="s">
        <v>71</v>
      </c>
      <c r="C124" s="23" t="s">
        <v>34</v>
      </c>
      <c r="D124" s="10" t="str">
        <f t="shared" si="1"/>
        <v>学校等_廃棄物保管場所等</v>
      </c>
      <c r="E124" s="37">
        <v>600</v>
      </c>
    </row>
    <row r="125" spans="2:5" ht="18" thickBot="1" x14ac:dyDescent="0.25">
      <c r="B125" s="23" t="s">
        <v>84</v>
      </c>
      <c r="C125" s="23" t="s">
        <v>85</v>
      </c>
      <c r="D125" s="10" t="str">
        <f t="shared" si="1"/>
        <v>飲食店等_レストランの客室</v>
      </c>
      <c r="E125" s="37">
        <v>4745</v>
      </c>
    </row>
    <row r="126" spans="2:5" ht="18" thickBot="1" x14ac:dyDescent="0.25">
      <c r="B126" s="23" t="s">
        <v>84</v>
      </c>
      <c r="C126" s="23" t="s">
        <v>86</v>
      </c>
      <c r="D126" s="10" t="str">
        <f t="shared" si="1"/>
        <v>飲食店等_軽食店の客室</v>
      </c>
      <c r="E126" s="37">
        <v>4745</v>
      </c>
    </row>
    <row r="127" spans="2:5" ht="18" thickBot="1" x14ac:dyDescent="0.25">
      <c r="B127" s="23" t="s">
        <v>84</v>
      </c>
      <c r="C127" s="23" t="s">
        <v>87</v>
      </c>
      <c r="D127" s="10" t="str">
        <f t="shared" si="1"/>
        <v>飲食店等_喫茶店の客室</v>
      </c>
      <c r="E127" s="37">
        <v>5475</v>
      </c>
    </row>
    <row r="128" spans="2:5" ht="18" thickBot="1" x14ac:dyDescent="0.25">
      <c r="B128" s="23" t="s">
        <v>84</v>
      </c>
      <c r="C128" s="23" t="s">
        <v>48</v>
      </c>
      <c r="D128" s="10" t="str">
        <f t="shared" si="1"/>
        <v>飲食店等_バー</v>
      </c>
      <c r="E128" s="37">
        <v>1752</v>
      </c>
    </row>
    <row r="129" spans="2:5" ht="18" thickBot="1" x14ac:dyDescent="0.25">
      <c r="B129" s="23" t="s">
        <v>84</v>
      </c>
      <c r="C129" s="23" t="s">
        <v>88</v>
      </c>
      <c r="D129" s="10" t="str">
        <f t="shared" si="1"/>
        <v>飲食店等_フロント</v>
      </c>
      <c r="E129" s="37">
        <v>4745</v>
      </c>
    </row>
    <row r="130" spans="2:5" ht="18" thickBot="1" x14ac:dyDescent="0.25">
      <c r="B130" s="23" t="s">
        <v>84</v>
      </c>
      <c r="C130" s="23" t="s">
        <v>16</v>
      </c>
      <c r="D130" s="10" t="str">
        <f t="shared" si="1"/>
        <v>飲食店等_事務室</v>
      </c>
      <c r="E130" s="37">
        <v>4745</v>
      </c>
    </row>
    <row r="131" spans="2:5" ht="18" thickBot="1" x14ac:dyDescent="0.25">
      <c r="B131" s="23" t="s">
        <v>84</v>
      </c>
      <c r="C131" s="23" t="s">
        <v>22</v>
      </c>
      <c r="D131" s="10" t="str">
        <f t="shared" si="1"/>
        <v>飲食店等_更衣室又は倉庫</v>
      </c>
      <c r="E131" s="37">
        <v>4745</v>
      </c>
    </row>
    <row r="132" spans="2:5" ht="18" thickBot="1" x14ac:dyDescent="0.25">
      <c r="B132" s="23" t="s">
        <v>84</v>
      </c>
      <c r="C132" s="23" t="s">
        <v>23</v>
      </c>
      <c r="D132" s="10" t="str">
        <f t="shared" si="1"/>
        <v>飲食店等_廊下</v>
      </c>
      <c r="E132" s="37">
        <v>4745</v>
      </c>
    </row>
    <row r="133" spans="2:5" ht="18" thickBot="1" x14ac:dyDescent="0.25">
      <c r="B133" s="23" t="s">
        <v>84</v>
      </c>
      <c r="C133" s="23" t="s">
        <v>24</v>
      </c>
      <c r="D133" s="10" t="str">
        <f t="shared" ref="D133:D196" si="2">B133&amp;"_"&amp;C133</f>
        <v>飲食店等_ロビー</v>
      </c>
      <c r="E133" s="37">
        <v>4745</v>
      </c>
    </row>
    <row r="134" spans="2:5" ht="18" thickBot="1" x14ac:dyDescent="0.25">
      <c r="B134" s="23" t="s">
        <v>84</v>
      </c>
      <c r="C134" s="23" t="s">
        <v>25</v>
      </c>
      <c r="D134" s="10" t="str">
        <f t="shared" si="2"/>
        <v>飲食店等_便所</v>
      </c>
      <c r="E134" s="37">
        <v>4745</v>
      </c>
    </row>
    <row r="135" spans="2:5" ht="18" thickBot="1" x14ac:dyDescent="0.25">
      <c r="B135" s="23" t="s">
        <v>84</v>
      </c>
      <c r="C135" s="23" t="s">
        <v>26</v>
      </c>
      <c r="D135" s="10" t="str">
        <f t="shared" si="2"/>
        <v>飲食店等_喫煙室</v>
      </c>
      <c r="E135" s="37">
        <v>4745</v>
      </c>
    </row>
    <row r="136" spans="2:5" ht="18" thickBot="1" x14ac:dyDescent="0.25">
      <c r="B136" s="23" t="s">
        <v>84</v>
      </c>
      <c r="C136" s="23" t="s">
        <v>27</v>
      </c>
      <c r="D136" s="10" t="str">
        <f t="shared" si="2"/>
        <v>飲食店等_厨房</v>
      </c>
      <c r="E136" s="37">
        <v>3400</v>
      </c>
    </row>
    <row r="137" spans="2:5" ht="18" thickBot="1" x14ac:dyDescent="0.25">
      <c r="B137" s="23" t="s">
        <v>84</v>
      </c>
      <c r="C137" s="23" t="s">
        <v>28</v>
      </c>
      <c r="D137" s="10" t="str">
        <f t="shared" si="2"/>
        <v>飲食店等_屋内駐車場</v>
      </c>
      <c r="E137" s="37">
        <v>5000</v>
      </c>
    </row>
    <row r="138" spans="2:5" ht="18" thickBot="1" x14ac:dyDescent="0.25">
      <c r="B138" s="23" t="s">
        <v>84</v>
      </c>
      <c r="C138" s="23" t="s">
        <v>29</v>
      </c>
      <c r="D138" s="10" t="str">
        <f t="shared" si="2"/>
        <v>飲食店等_機械室</v>
      </c>
      <c r="E138" s="37">
        <v>340</v>
      </c>
    </row>
    <row r="139" spans="2:5" ht="18" thickBot="1" x14ac:dyDescent="0.25">
      <c r="B139" s="23" t="s">
        <v>84</v>
      </c>
      <c r="C139" s="23" t="s">
        <v>30</v>
      </c>
      <c r="D139" s="10" t="str">
        <f t="shared" si="2"/>
        <v>飲食店等_電気室</v>
      </c>
      <c r="E139" s="37">
        <v>340</v>
      </c>
    </row>
    <row r="140" spans="2:5" ht="18" thickBot="1" x14ac:dyDescent="0.25">
      <c r="B140" s="23" t="s">
        <v>84</v>
      </c>
      <c r="C140" s="23" t="s">
        <v>31</v>
      </c>
      <c r="D140" s="10" t="str">
        <f t="shared" si="2"/>
        <v>飲食店等_湯沸室等</v>
      </c>
      <c r="E140" s="37">
        <v>1700</v>
      </c>
    </row>
    <row r="141" spans="2:5" ht="18" thickBot="1" x14ac:dyDescent="0.25">
      <c r="B141" s="23" t="s">
        <v>84</v>
      </c>
      <c r="C141" s="23" t="s">
        <v>32</v>
      </c>
      <c r="D141" s="10" t="str">
        <f t="shared" si="2"/>
        <v>飲食店等_食品庫等</v>
      </c>
      <c r="E141" s="37">
        <v>1700</v>
      </c>
    </row>
    <row r="142" spans="2:5" ht="18" thickBot="1" x14ac:dyDescent="0.25">
      <c r="B142" s="23" t="s">
        <v>84</v>
      </c>
      <c r="C142" s="23" t="s">
        <v>33</v>
      </c>
      <c r="D142" s="10" t="str">
        <f t="shared" si="2"/>
        <v>飲食店等_印刷室等</v>
      </c>
      <c r="E142" s="37">
        <v>1700</v>
      </c>
    </row>
    <row r="143" spans="2:5" ht="18" thickBot="1" x14ac:dyDescent="0.25">
      <c r="B143" s="23" t="s">
        <v>84</v>
      </c>
      <c r="C143" s="23" t="s">
        <v>34</v>
      </c>
      <c r="D143" s="10" t="str">
        <f t="shared" si="2"/>
        <v>飲食店等_廃棄物保管場所等</v>
      </c>
      <c r="E143" s="37">
        <v>1700</v>
      </c>
    </row>
    <row r="144" spans="2:5" ht="18" thickBot="1" x14ac:dyDescent="0.25">
      <c r="B144" s="23" t="s">
        <v>89</v>
      </c>
      <c r="C144" s="23" t="s">
        <v>90</v>
      </c>
      <c r="D144" s="10" t="str">
        <f t="shared" si="2"/>
        <v>集会所等_アスレチック場の運動室</v>
      </c>
      <c r="E144" s="37">
        <v>3991</v>
      </c>
    </row>
    <row r="145" spans="2:5" ht="18" thickBot="1" x14ac:dyDescent="0.25">
      <c r="B145" s="23" t="s">
        <v>89</v>
      </c>
      <c r="C145" s="23" t="s">
        <v>91</v>
      </c>
      <c r="D145" s="10" t="str">
        <f t="shared" si="2"/>
        <v>集会所等_アスレチック場のロビー</v>
      </c>
      <c r="E145" s="37">
        <v>3991</v>
      </c>
    </row>
    <row r="146" spans="2:5" ht="18" thickBot="1" x14ac:dyDescent="0.25">
      <c r="B146" s="23" t="s">
        <v>89</v>
      </c>
      <c r="C146" s="23" t="s">
        <v>92</v>
      </c>
      <c r="D146" s="10" t="str">
        <f t="shared" si="2"/>
        <v>集会所等_アスレチック場の便所</v>
      </c>
      <c r="E146" s="37">
        <v>3991</v>
      </c>
    </row>
    <row r="147" spans="2:5" ht="18" thickBot="1" x14ac:dyDescent="0.25">
      <c r="B147" s="23" t="s">
        <v>89</v>
      </c>
      <c r="C147" s="23" t="s">
        <v>93</v>
      </c>
      <c r="D147" s="10" t="str">
        <f t="shared" si="2"/>
        <v>集会所等_アスレチック場の喫煙室</v>
      </c>
      <c r="E147" s="37">
        <v>3991</v>
      </c>
    </row>
    <row r="148" spans="2:5" ht="18" thickBot="1" x14ac:dyDescent="0.25">
      <c r="B148" s="23" t="s">
        <v>89</v>
      </c>
      <c r="C148" s="23" t="s">
        <v>94</v>
      </c>
      <c r="D148" s="10" t="str">
        <f t="shared" si="2"/>
        <v>集会所等_公式競技用スケート場</v>
      </c>
      <c r="E148" s="37">
        <v>4164</v>
      </c>
    </row>
    <row r="149" spans="2:5" ht="18" thickBot="1" x14ac:dyDescent="0.25">
      <c r="B149" s="23" t="s">
        <v>89</v>
      </c>
      <c r="C149" s="23" t="s">
        <v>95</v>
      </c>
      <c r="D149" s="10" t="str">
        <f t="shared" si="2"/>
        <v>集会所等_公式競技用体育館</v>
      </c>
      <c r="E149" s="37">
        <v>4164</v>
      </c>
    </row>
    <row r="150" spans="2:5" ht="18" thickBot="1" x14ac:dyDescent="0.25">
      <c r="B150" s="23" t="s">
        <v>89</v>
      </c>
      <c r="C150" s="23" t="s">
        <v>96</v>
      </c>
      <c r="D150" s="10" t="str">
        <f t="shared" si="2"/>
        <v>集会所等_一般競技用スケート場</v>
      </c>
      <c r="E150" s="37">
        <v>4164</v>
      </c>
    </row>
    <row r="151" spans="2:5" ht="18" thickBot="1" x14ac:dyDescent="0.25">
      <c r="B151" s="23" t="s">
        <v>89</v>
      </c>
      <c r="C151" s="23" t="s">
        <v>97</v>
      </c>
      <c r="D151" s="10" t="str">
        <f t="shared" si="2"/>
        <v>集会所等_一般競技用体育館</v>
      </c>
      <c r="E151" s="37">
        <v>4164</v>
      </c>
    </row>
    <row r="152" spans="2:5" ht="18" thickBot="1" x14ac:dyDescent="0.25">
      <c r="B152" s="23" t="s">
        <v>89</v>
      </c>
      <c r="C152" s="23" t="s">
        <v>98</v>
      </c>
      <c r="D152" s="10" t="str">
        <f t="shared" si="2"/>
        <v>集会所等_レクリエーション用スケート場</v>
      </c>
      <c r="E152" s="37">
        <v>4164</v>
      </c>
    </row>
    <row r="153" spans="2:5" ht="18" thickBot="1" x14ac:dyDescent="0.25">
      <c r="B153" s="23" t="s">
        <v>89</v>
      </c>
      <c r="C153" s="23" t="s">
        <v>99</v>
      </c>
      <c r="D153" s="10" t="str">
        <f t="shared" si="2"/>
        <v>集会所等_レクリエーション用体育館</v>
      </c>
      <c r="E153" s="37">
        <v>4164</v>
      </c>
    </row>
    <row r="154" spans="2:5" ht="18" thickBot="1" x14ac:dyDescent="0.25">
      <c r="B154" s="23" t="s">
        <v>89</v>
      </c>
      <c r="C154" s="23" t="s">
        <v>100</v>
      </c>
      <c r="D154" s="10" t="str">
        <f t="shared" si="2"/>
        <v>集会所等_競技場の客席</v>
      </c>
      <c r="E154" s="37">
        <v>4164</v>
      </c>
    </row>
    <row r="155" spans="2:5" ht="18" thickBot="1" x14ac:dyDescent="0.25">
      <c r="B155" s="23" t="s">
        <v>89</v>
      </c>
      <c r="C155" s="23" t="s">
        <v>101</v>
      </c>
      <c r="D155" s="10" t="str">
        <f t="shared" si="2"/>
        <v>集会所等_競技場のロビー</v>
      </c>
      <c r="E155" s="37">
        <v>4164</v>
      </c>
    </row>
    <row r="156" spans="2:5" ht="18" thickBot="1" x14ac:dyDescent="0.25">
      <c r="B156" s="23" t="s">
        <v>89</v>
      </c>
      <c r="C156" s="23" t="s">
        <v>102</v>
      </c>
      <c r="D156" s="10" t="str">
        <f t="shared" si="2"/>
        <v>集会所等_競技場の便所</v>
      </c>
      <c r="E156" s="37">
        <v>4164</v>
      </c>
    </row>
    <row r="157" spans="2:5" ht="18" thickBot="1" x14ac:dyDescent="0.25">
      <c r="B157" s="23" t="s">
        <v>89</v>
      </c>
      <c r="C157" s="23" t="s">
        <v>103</v>
      </c>
      <c r="D157" s="10" t="str">
        <f t="shared" si="2"/>
        <v>集会所等_競技場の喫煙室</v>
      </c>
      <c r="E157" s="37">
        <v>4164</v>
      </c>
    </row>
    <row r="158" spans="2:5" ht="18" thickBot="1" x14ac:dyDescent="0.25">
      <c r="B158" s="23" t="s">
        <v>89</v>
      </c>
      <c r="C158" s="23" t="s">
        <v>104</v>
      </c>
      <c r="D158" s="10" t="str">
        <f t="shared" si="2"/>
        <v>集会所等_浴場施設の浴室</v>
      </c>
      <c r="E158" s="37">
        <v>5110</v>
      </c>
    </row>
    <row r="159" spans="2:5" ht="18" thickBot="1" x14ac:dyDescent="0.25">
      <c r="B159" s="23" t="s">
        <v>89</v>
      </c>
      <c r="C159" s="23" t="s">
        <v>105</v>
      </c>
      <c r="D159" s="10" t="str">
        <f t="shared" si="2"/>
        <v>集会所等_浴場施設の脱衣所</v>
      </c>
      <c r="E159" s="37">
        <v>5110</v>
      </c>
    </row>
    <row r="160" spans="2:5" ht="18" thickBot="1" x14ac:dyDescent="0.25">
      <c r="B160" s="23" t="s">
        <v>89</v>
      </c>
      <c r="C160" s="23" t="s">
        <v>106</v>
      </c>
      <c r="D160" s="10" t="str">
        <f t="shared" si="2"/>
        <v>集会所等_浴場施設の休憩室</v>
      </c>
      <c r="E160" s="37">
        <v>5110</v>
      </c>
    </row>
    <row r="161" spans="2:5" ht="18" thickBot="1" x14ac:dyDescent="0.25">
      <c r="B161" s="23" t="s">
        <v>89</v>
      </c>
      <c r="C161" s="23" t="s">
        <v>107</v>
      </c>
      <c r="D161" s="10" t="str">
        <f t="shared" si="2"/>
        <v>集会所等_浴場施設のロビー</v>
      </c>
      <c r="E161" s="37">
        <v>5110</v>
      </c>
    </row>
    <row r="162" spans="2:5" ht="18" thickBot="1" x14ac:dyDescent="0.25">
      <c r="B162" s="23" t="s">
        <v>89</v>
      </c>
      <c r="C162" s="23" t="s">
        <v>108</v>
      </c>
      <c r="D162" s="10" t="str">
        <f t="shared" si="2"/>
        <v>集会所等_浴場施設の便所</v>
      </c>
      <c r="E162" s="37">
        <v>5110</v>
      </c>
    </row>
    <row r="163" spans="2:5" ht="18" thickBot="1" x14ac:dyDescent="0.25">
      <c r="B163" s="23" t="s">
        <v>89</v>
      </c>
      <c r="C163" s="23" t="s">
        <v>109</v>
      </c>
      <c r="D163" s="10" t="str">
        <f t="shared" si="2"/>
        <v>集会所等_浴場施設の喫煙室</v>
      </c>
      <c r="E163" s="37">
        <v>5110</v>
      </c>
    </row>
    <row r="164" spans="2:5" ht="18" thickBot="1" x14ac:dyDescent="0.25">
      <c r="B164" s="23" t="s">
        <v>89</v>
      </c>
      <c r="C164" s="23" t="s">
        <v>110</v>
      </c>
      <c r="D164" s="10" t="str">
        <f t="shared" si="2"/>
        <v>集会所等_映画館の客席</v>
      </c>
      <c r="E164" s="37">
        <v>1095</v>
      </c>
    </row>
    <row r="165" spans="2:5" ht="18" thickBot="1" x14ac:dyDescent="0.25">
      <c r="B165" s="23" t="s">
        <v>89</v>
      </c>
      <c r="C165" s="23" t="s">
        <v>111</v>
      </c>
      <c r="D165" s="10" t="str">
        <f t="shared" si="2"/>
        <v>集会所等_映画館のロビー</v>
      </c>
      <c r="E165" s="37">
        <v>5475</v>
      </c>
    </row>
    <row r="166" spans="2:5" ht="18" thickBot="1" x14ac:dyDescent="0.25">
      <c r="B166" s="23" t="s">
        <v>89</v>
      </c>
      <c r="C166" s="23" t="s">
        <v>112</v>
      </c>
      <c r="D166" s="10" t="str">
        <f t="shared" si="2"/>
        <v>集会所等_映画館の便所</v>
      </c>
      <c r="E166" s="37">
        <v>5475</v>
      </c>
    </row>
    <row r="167" spans="2:5" ht="18" thickBot="1" x14ac:dyDescent="0.25">
      <c r="B167" s="23" t="s">
        <v>89</v>
      </c>
      <c r="C167" s="23" t="s">
        <v>113</v>
      </c>
      <c r="D167" s="10" t="str">
        <f t="shared" si="2"/>
        <v>集会所等_映画館の喫煙室</v>
      </c>
      <c r="E167" s="37">
        <v>5475</v>
      </c>
    </row>
    <row r="168" spans="2:5" ht="18" thickBot="1" x14ac:dyDescent="0.25">
      <c r="B168" s="23" t="s">
        <v>89</v>
      </c>
      <c r="C168" s="23" t="s">
        <v>114</v>
      </c>
      <c r="D168" s="10" t="str">
        <f t="shared" si="2"/>
        <v>集会所等_図書館の図書室</v>
      </c>
      <c r="E168" s="37">
        <v>3070</v>
      </c>
    </row>
    <row r="169" spans="2:5" ht="18" thickBot="1" x14ac:dyDescent="0.25">
      <c r="B169" s="23" t="s">
        <v>89</v>
      </c>
      <c r="C169" s="23" t="s">
        <v>115</v>
      </c>
      <c r="D169" s="10" t="str">
        <f t="shared" si="2"/>
        <v>集会所等_図書館のロビー</v>
      </c>
      <c r="E169" s="37">
        <v>3070</v>
      </c>
    </row>
    <row r="170" spans="2:5" ht="18" thickBot="1" x14ac:dyDescent="0.25">
      <c r="B170" s="23" t="s">
        <v>89</v>
      </c>
      <c r="C170" s="23" t="s">
        <v>116</v>
      </c>
      <c r="D170" s="10" t="str">
        <f t="shared" si="2"/>
        <v>集会所等_図書館の便所</v>
      </c>
      <c r="E170" s="37">
        <v>3070</v>
      </c>
    </row>
    <row r="171" spans="2:5" ht="18" thickBot="1" x14ac:dyDescent="0.25">
      <c r="B171" s="23" t="s">
        <v>89</v>
      </c>
      <c r="C171" s="23" t="s">
        <v>117</v>
      </c>
      <c r="D171" s="10" t="str">
        <f t="shared" si="2"/>
        <v>集会所等_図書館の喫煙室</v>
      </c>
      <c r="E171" s="37">
        <v>3070</v>
      </c>
    </row>
    <row r="172" spans="2:5" ht="18" thickBot="1" x14ac:dyDescent="0.25">
      <c r="B172" s="23" t="s">
        <v>89</v>
      </c>
      <c r="C172" s="23" t="s">
        <v>118</v>
      </c>
      <c r="D172" s="10" t="str">
        <f t="shared" si="2"/>
        <v>集会所等_博物館の展示室</v>
      </c>
      <c r="E172" s="37">
        <v>2456</v>
      </c>
    </row>
    <row r="173" spans="2:5" ht="18" thickBot="1" x14ac:dyDescent="0.25">
      <c r="B173" s="23" t="s">
        <v>89</v>
      </c>
      <c r="C173" s="23" t="s">
        <v>119</v>
      </c>
      <c r="D173" s="10" t="str">
        <f t="shared" si="2"/>
        <v>集会所等_博物館のロビー</v>
      </c>
      <c r="E173" s="37">
        <v>2456</v>
      </c>
    </row>
    <row r="174" spans="2:5" ht="18" thickBot="1" x14ac:dyDescent="0.25">
      <c r="B174" s="23" t="s">
        <v>89</v>
      </c>
      <c r="C174" s="23" t="s">
        <v>120</v>
      </c>
      <c r="D174" s="10" t="str">
        <f t="shared" si="2"/>
        <v>集会所等_博物館の便所</v>
      </c>
      <c r="E174" s="37">
        <v>2456</v>
      </c>
    </row>
    <row r="175" spans="2:5" ht="18" thickBot="1" x14ac:dyDescent="0.25">
      <c r="B175" s="23" t="s">
        <v>89</v>
      </c>
      <c r="C175" s="23" t="s">
        <v>121</v>
      </c>
      <c r="D175" s="10" t="str">
        <f t="shared" si="2"/>
        <v>集会所等_博物館の喫煙室</v>
      </c>
      <c r="E175" s="37">
        <v>2456</v>
      </c>
    </row>
    <row r="176" spans="2:5" ht="18" thickBot="1" x14ac:dyDescent="0.25">
      <c r="B176" s="23" t="s">
        <v>89</v>
      </c>
      <c r="C176" s="23" t="s">
        <v>122</v>
      </c>
      <c r="D176" s="10" t="str">
        <f t="shared" si="2"/>
        <v>集会所等_劇場の楽屋</v>
      </c>
      <c r="E176" s="37">
        <v>2510</v>
      </c>
    </row>
    <row r="177" spans="2:5" ht="18" thickBot="1" x14ac:dyDescent="0.25">
      <c r="B177" s="23" t="s">
        <v>89</v>
      </c>
      <c r="C177" s="23" t="s">
        <v>123</v>
      </c>
      <c r="D177" s="10" t="str">
        <f t="shared" si="2"/>
        <v>集会所等_劇場の舞台</v>
      </c>
      <c r="E177" s="37">
        <v>2259</v>
      </c>
    </row>
    <row r="178" spans="2:5" ht="18" thickBot="1" x14ac:dyDescent="0.25">
      <c r="B178" s="23" t="s">
        <v>89</v>
      </c>
      <c r="C178" s="23" t="s">
        <v>124</v>
      </c>
      <c r="D178" s="10" t="str">
        <f t="shared" si="2"/>
        <v>集会所等_劇場の客席</v>
      </c>
      <c r="E178" s="37">
        <v>2259</v>
      </c>
    </row>
    <row r="179" spans="2:5" ht="18" thickBot="1" x14ac:dyDescent="0.25">
      <c r="B179" s="23" t="s">
        <v>89</v>
      </c>
      <c r="C179" s="23" t="s">
        <v>125</v>
      </c>
      <c r="D179" s="10" t="str">
        <f t="shared" si="2"/>
        <v>集会所等_劇場のロビー</v>
      </c>
      <c r="E179" s="37">
        <v>2259</v>
      </c>
    </row>
    <row r="180" spans="2:5" ht="18" thickBot="1" x14ac:dyDescent="0.25">
      <c r="B180" s="23" t="s">
        <v>89</v>
      </c>
      <c r="C180" s="23" t="s">
        <v>126</v>
      </c>
      <c r="D180" s="10" t="str">
        <f t="shared" si="2"/>
        <v>集会所等_劇場の便所</v>
      </c>
      <c r="E180" s="37">
        <v>2259</v>
      </c>
    </row>
    <row r="181" spans="2:5" ht="18" thickBot="1" x14ac:dyDescent="0.25">
      <c r="B181" s="23" t="s">
        <v>89</v>
      </c>
      <c r="C181" s="23" t="s">
        <v>127</v>
      </c>
      <c r="D181" s="10" t="str">
        <f t="shared" si="2"/>
        <v>集会所等_劇場の喫煙室</v>
      </c>
      <c r="E181" s="37">
        <v>2259</v>
      </c>
    </row>
    <row r="182" spans="2:5" ht="18" thickBot="1" x14ac:dyDescent="0.25">
      <c r="B182" s="23" t="s">
        <v>89</v>
      </c>
      <c r="C182" s="23" t="s">
        <v>128</v>
      </c>
      <c r="D182" s="10" t="str">
        <f t="shared" si="2"/>
        <v>集会所等_カラオケボックス</v>
      </c>
      <c r="E182" s="37">
        <v>8760</v>
      </c>
    </row>
    <row r="183" spans="2:5" ht="18" thickBot="1" x14ac:dyDescent="0.25">
      <c r="B183" s="23" t="s">
        <v>89</v>
      </c>
      <c r="C183" s="23" t="s">
        <v>129</v>
      </c>
      <c r="D183" s="10" t="str">
        <f t="shared" si="2"/>
        <v>集会所等_ボーリング場</v>
      </c>
      <c r="E183" s="37">
        <v>5110</v>
      </c>
    </row>
    <row r="184" spans="2:5" ht="18" thickBot="1" x14ac:dyDescent="0.25">
      <c r="B184" s="23" t="s">
        <v>89</v>
      </c>
      <c r="C184" s="23" t="s">
        <v>130</v>
      </c>
      <c r="D184" s="10" t="str">
        <f t="shared" si="2"/>
        <v>集会所等_ぱちんこ屋</v>
      </c>
      <c r="E184" s="37">
        <v>4745</v>
      </c>
    </row>
    <row r="185" spans="2:5" ht="18" thickBot="1" x14ac:dyDescent="0.25">
      <c r="B185" s="23" t="s">
        <v>89</v>
      </c>
      <c r="C185" s="23" t="s">
        <v>131</v>
      </c>
      <c r="D185" s="10" t="str">
        <f t="shared" si="2"/>
        <v>集会所等_競馬場又は競輪場の客席</v>
      </c>
      <c r="E185" s="37">
        <v>2776</v>
      </c>
    </row>
    <row r="186" spans="2:5" ht="18" thickBot="1" x14ac:dyDescent="0.25">
      <c r="B186" s="23" t="s">
        <v>89</v>
      </c>
      <c r="C186" s="23" t="s">
        <v>132</v>
      </c>
      <c r="D186" s="10" t="str">
        <f t="shared" si="2"/>
        <v>集会所等_競馬場又は競輪場の券売場</v>
      </c>
      <c r="E186" s="37">
        <v>2776</v>
      </c>
    </row>
    <row r="187" spans="2:5" ht="18" thickBot="1" x14ac:dyDescent="0.25">
      <c r="B187" s="23" t="s">
        <v>89</v>
      </c>
      <c r="C187" s="23" t="s">
        <v>133</v>
      </c>
      <c r="D187" s="10" t="str">
        <f t="shared" si="2"/>
        <v>集会所等_競馬場又は競輪場の店舗</v>
      </c>
      <c r="E187" s="37">
        <v>2776</v>
      </c>
    </row>
    <row r="188" spans="2:5" ht="18" thickBot="1" x14ac:dyDescent="0.25">
      <c r="B188" s="23" t="s">
        <v>89</v>
      </c>
      <c r="C188" s="23" t="s">
        <v>134</v>
      </c>
      <c r="D188" s="10" t="str">
        <f t="shared" si="2"/>
        <v>集会所等_競馬場又は競輪場のロビー</v>
      </c>
      <c r="E188" s="37">
        <v>2776</v>
      </c>
    </row>
    <row r="189" spans="2:5" ht="18" thickBot="1" x14ac:dyDescent="0.25">
      <c r="B189" s="23" t="s">
        <v>89</v>
      </c>
      <c r="C189" s="23" t="s">
        <v>135</v>
      </c>
      <c r="D189" s="10" t="str">
        <f t="shared" si="2"/>
        <v>集会所等_競馬場又は競輪場の便所</v>
      </c>
      <c r="E189" s="37">
        <v>2776</v>
      </c>
    </row>
    <row r="190" spans="2:5" ht="18" thickBot="1" x14ac:dyDescent="0.25">
      <c r="B190" s="23" t="s">
        <v>89</v>
      </c>
      <c r="C190" s="23" t="s">
        <v>136</v>
      </c>
      <c r="D190" s="10" t="str">
        <f t="shared" si="2"/>
        <v>集会所等_競馬場又は競輪場の喫煙室</v>
      </c>
      <c r="E190" s="37">
        <v>2776</v>
      </c>
    </row>
    <row r="191" spans="2:5" ht="18" thickBot="1" x14ac:dyDescent="0.25">
      <c r="B191" s="23" t="s">
        <v>89</v>
      </c>
      <c r="C191" s="23" t="s">
        <v>137</v>
      </c>
      <c r="D191" s="10" t="str">
        <f t="shared" si="2"/>
        <v>集会所等_社寺の本殿</v>
      </c>
      <c r="E191" s="37">
        <v>2510</v>
      </c>
    </row>
    <row r="192" spans="2:5" ht="18" thickBot="1" x14ac:dyDescent="0.25">
      <c r="B192" s="23" t="s">
        <v>89</v>
      </c>
      <c r="C192" s="23" t="s">
        <v>138</v>
      </c>
      <c r="D192" s="10" t="str">
        <f t="shared" si="2"/>
        <v>集会所等_社寺のロビー</v>
      </c>
      <c r="E192" s="37">
        <v>2510</v>
      </c>
    </row>
    <row r="193" spans="2:5" ht="18" thickBot="1" x14ac:dyDescent="0.25">
      <c r="B193" s="23" t="s">
        <v>89</v>
      </c>
      <c r="C193" s="23" t="s">
        <v>139</v>
      </c>
      <c r="D193" s="10" t="str">
        <f t="shared" si="2"/>
        <v>集会所等_社寺の便所</v>
      </c>
      <c r="E193" s="37">
        <v>2510</v>
      </c>
    </row>
    <row r="194" spans="2:5" ht="18" thickBot="1" x14ac:dyDescent="0.25">
      <c r="B194" s="23" t="s">
        <v>89</v>
      </c>
      <c r="C194" s="23" t="s">
        <v>140</v>
      </c>
      <c r="D194" s="10" t="str">
        <f t="shared" si="2"/>
        <v>集会所等_社寺の喫煙室</v>
      </c>
      <c r="E194" s="37">
        <v>2510</v>
      </c>
    </row>
    <row r="195" spans="2:5" ht="18" thickBot="1" x14ac:dyDescent="0.25">
      <c r="B195" s="23" t="s">
        <v>89</v>
      </c>
      <c r="C195" s="23" t="s">
        <v>27</v>
      </c>
      <c r="D195" s="10" t="str">
        <f t="shared" si="2"/>
        <v>集会所等_厨房</v>
      </c>
      <c r="E195" s="37">
        <v>4000</v>
      </c>
    </row>
    <row r="196" spans="2:5" ht="18" thickBot="1" x14ac:dyDescent="0.25">
      <c r="B196" s="23" t="s">
        <v>89</v>
      </c>
      <c r="C196" s="23" t="s">
        <v>28</v>
      </c>
      <c r="D196" s="10" t="str">
        <f t="shared" si="2"/>
        <v>集会所等_屋内駐車場</v>
      </c>
      <c r="E196" s="37">
        <v>4000</v>
      </c>
    </row>
    <row r="197" spans="2:5" ht="18" thickBot="1" x14ac:dyDescent="0.25">
      <c r="B197" s="23" t="s">
        <v>89</v>
      </c>
      <c r="C197" s="23" t="s">
        <v>29</v>
      </c>
      <c r="D197" s="10" t="str">
        <f t="shared" ref="D197:D214" si="3">B197&amp;"_"&amp;C197</f>
        <v>集会所等_機械室</v>
      </c>
      <c r="E197" s="37">
        <v>400</v>
      </c>
    </row>
    <row r="198" spans="2:5" ht="18" thickBot="1" x14ac:dyDescent="0.25">
      <c r="B198" s="23" t="s">
        <v>89</v>
      </c>
      <c r="C198" s="23" t="s">
        <v>30</v>
      </c>
      <c r="D198" s="10" t="str">
        <f t="shared" si="3"/>
        <v>集会所等_電気室</v>
      </c>
      <c r="E198" s="37">
        <v>400</v>
      </c>
    </row>
    <row r="199" spans="2:5" ht="18" thickBot="1" x14ac:dyDescent="0.25">
      <c r="B199" s="23" t="s">
        <v>89</v>
      </c>
      <c r="C199" s="23" t="s">
        <v>31</v>
      </c>
      <c r="D199" s="10" t="str">
        <f t="shared" si="3"/>
        <v>集会所等_湯沸室等</v>
      </c>
      <c r="E199" s="37">
        <v>2000</v>
      </c>
    </row>
    <row r="200" spans="2:5" ht="18" thickBot="1" x14ac:dyDescent="0.25">
      <c r="B200" s="23" t="s">
        <v>89</v>
      </c>
      <c r="C200" s="23" t="s">
        <v>32</v>
      </c>
      <c r="D200" s="10" t="str">
        <f t="shared" si="3"/>
        <v>集会所等_食品庫等</v>
      </c>
      <c r="E200" s="37">
        <v>2000</v>
      </c>
    </row>
    <row r="201" spans="2:5" ht="18" thickBot="1" x14ac:dyDescent="0.25">
      <c r="B201" s="23" t="s">
        <v>89</v>
      </c>
      <c r="C201" s="23" t="s">
        <v>33</v>
      </c>
      <c r="D201" s="10" t="str">
        <f t="shared" si="3"/>
        <v>集会所等_印刷室等</v>
      </c>
      <c r="E201" s="37">
        <v>2000</v>
      </c>
    </row>
    <row r="202" spans="2:5" ht="18" thickBot="1" x14ac:dyDescent="0.25">
      <c r="B202" s="23" t="s">
        <v>89</v>
      </c>
      <c r="C202" s="23" t="s">
        <v>34</v>
      </c>
      <c r="D202" s="10" t="str">
        <f t="shared" si="3"/>
        <v>集会所等_廃棄物保管場所等</v>
      </c>
      <c r="E202" s="37">
        <v>2000</v>
      </c>
    </row>
    <row r="203" spans="2:5" ht="18" thickBot="1" x14ac:dyDescent="0.25">
      <c r="B203" s="23" t="s">
        <v>141</v>
      </c>
      <c r="C203" s="23" t="s">
        <v>142</v>
      </c>
      <c r="D203" s="10" t="str">
        <f t="shared" si="3"/>
        <v>工場等_倉庫</v>
      </c>
      <c r="E203" s="37">
        <v>3000</v>
      </c>
    </row>
    <row r="204" spans="2:5" ht="18" thickBot="1" x14ac:dyDescent="0.25">
      <c r="B204" s="23" t="s">
        <v>141</v>
      </c>
      <c r="C204" s="23" t="s">
        <v>143</v>
      </c>
      <c r="D204" s="10" t="str">
        <f t="shared" si="3"/>
        <v>工場等_屋外駐車場又は駐輪場</v>
      </c>
      <c r="E204" s="37">
        <v>3000</v>
      </c>
    </row>
    <row r="205" spans="2:5" ht="18" thickBot="1" x14ac:dyDescent="0.25">
      <c r="B205" s="23" t="s">
        <v>144</v>
      </c>
      <c r="C205" s="23" t="s">
        <v>145</v>
      </c>
      <c r="D205" s="10" t="str">
        <f t="shared" si="3"/>
        <v>共同住宅_屋内廊下</v>
      </c>
      <c r="E205" s="37">
        <v>8760</v>
      </c>
    </row>
    <row r="206" spans="2:5" ht="18" thickBot="1" x14ac:dyDescent="0.25">
      <c r="B206" s="23" t="s">
        <v>144</v>
      </c>
      <c r="C206" s="23" t="s">
        <v>24</v>
      </c>
      <c r="D206" s="10" t="str">
        <f t="shared" si="3"/>
        <v>共同住宅_ロビー</v>
      </c>
      <c r="E206" s="37">
        <v>8760</v>
      </c>
    </row>
    <row r="207" spans="2:5" ht="18" thickBot="1" x14ac:dyDescent="0.25">
      <c r="B207" s="23" t="s">
        <v>144</v>
      </c>
      <c r="C207" s="23" t="s">
        <v>146</v>
      </c>
      <c r="D207" s="10" t="str">
        <f t="shared" si="3"/>
        <v>共同住宅_管理人室</v>
      </c>
      <c r="E207" s="37">
        <v>2322</v>
      </c>
    </row>
    <row r="208" spans="2:5" ht="18" thickBot="1" x14ac:dyDescent="0.25">
      <c r="B208" s="23" t="s">
        <v>144</v>
      </c>
      <c r="C208" s="23" t="s">
        <v>147</v>
      </c>
      <c r="D208" s="10" t="str">
        <f t="shared" si="3"/>
        <v>共同住宅_集会室</v>
      </c>
      <c r="E208" s="37">
        <v>1066</v>
      </c>
    </row>
    <row r="209" spans="2:5" ht="18" thickBot="1" x14ac:dyDescent="0.25">
      <c r="B209" s="23" t="s">
        <v>144</v>
      </c>
      <c r="C209" s="23" t="s">
        <v>148</v>
      </c>
      <c r="D209" s="10" t="str">
        <f t="shared" si="3"/>
        <v>共同住宅_屋外廊下</v>
      </c>
      <c r="E209" s="37">
        <v>4380</v>
      </c>
    </row>
    <row r="210" spans="2:5" ht="18" thickBot="1" x14ac:dyDescent="0.25">
      <c r="B210" s="23" t="s">
        <v>144</v>
      </c>
      <c r="C210" s="23" t="s">
        <v>28</v>
      </c>
      <c r="D210" s="10" t="str">
        <f t="shared" si="3"/>
        <v>共同住宅_屋内駐車場</v>
      </c>
      <c r="E210" s="37">
        <v>8760</v>
      </c>
    </row>
    <row r="211" spans="2:5" ht="18" thickBot="1" x14ac:dyDescent="0.25">
      <c r="B211" s="23" t="s">
        <v>144</v>
      </c>
      <c r="C211" s="23" t="s">
        <v>29</v>
      </c>
      <c r="D211" s="10" t="str">
        <f t="shared" si="3"/>
        <v>共同住宅_機械室</v>
      </c>
      <c r="E211" s="37">
        <v>200</v>
      </c>
    </row>
    <row r="212" spans="2:5" ht="18" thickBot="1" x14ac:dyDescent="0.25">
      <c r="B212" s="23" t="s">
        <v>144</v>
      </c>
      <c r="C212" s="23" t="s">
        <v>30</v>
      </c>
      <c r="D212" s="10" t="str">
        <f t="shared" si="3"/>
        <v>共同住宅_電気室</v>
      </c>
      <c r="E212" s="37">
        <v>200</v>
      </c>
    </row>
    <row r="213" spans="2:5" ht="18" thickBot="1" x14ac:dyDescent="0.25">
      <c r="B213" s="23" t="s">
        <v>144</v>
      </c>
      <c r="C213" s="23" t="s">
        <v>34</v>
      </c>
      <c r="D213" s="10" t="str">
        <f t="shared" si="3"/>
        <v>共同住宅_廃棄物保管場所等</v>
      </c>
      <c r="E213" s="37">
        <v>8760</v>
      </c>
    </row>
    <row r="214" spans="2:5" ht="18" thickBot="1" x14ac:dyDescent="0.25">
      <c r="B214" s="23" t="s">
        <v>149</v>
      </c>
      <c r="C214" s="23" t="s">
        <v>150</v>
      </c>
      <c r="D214" s="10" t="str">
        <f t="shared" si="3"/>
        <v>共通_非空調室</v>
      </c>
      <c r="E214" s="37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入力データと計算結果</vt:lpstr>
      <vt:lpstr>バックデータ一覧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宇田渉</dc:creator>
  <cp:lastModifiedBy>arai</cp:lastModifiedBy>
  <dcterms:created xsi:type="dcterms:W3CDTF">2015-07-24T10:04:13Z</dcterms:created>
  <dcterms:modified xsi:type="dcterms:W3CDTF">2016-01-18T07:07:11Z</dcterms:modified>
</cp:coreProperties>
</file>